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STIONNAIRE1\Desktop\"/>
    </mc:Choice>
  </mc:AlternateContent>
  <workbookProtection lockStructure="1"/>
  <bookViews>
    <workbookView xWindow="-120" yWindow="-120" windowWidth="20730" windowHeight="111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0" i="1" l="1"/>
  <c r="AE21" i="1"/>
  <c r="AE22" i="1"/>
  <c r="J20" i="1"/>
  <c r="J21" i="1"/>
  <c r="J22" i="1"/>
  <c r="AE23" i="1"/>
  <c r="AE19" i="1"/>
  <c r="AE18" i="1"/>
  <c r="Z12" i="1"/>
  <c r="AF40" i="1" s="1"/>
  <c r="E12" i="1"/>
  <c r="AE30" i="1" l="1"/>
  <c r="AA32" i="1" s="1"/>
  <c r="AF32" i="1" s="1"/>
  <c r="AF36" i="1" s="1"/>
  <c r="AF38" i="1" s="1"/>
  <c r="K40" i="1"/>
  <c r="AF44" i="1" l="1"/>
  <c r="AA33" i="1"/>
  <c r="AM33" i="1" s="1"/>
  <c r="AA34" i="1"/>
  <c r="AM34" i="1" s="1"/>
  <c r="AF41" i="1"/>
  <c r="AM36" i="1"/>
  <c r="J23" i="1"/>
  <c r="J19" i="1"/>
  <c r="J18" i="1"/>
  <c r="AF45" i="1" l="1"/>
  <c r="AF46" i="1" s="1"/>
  <c r="AE50" i="1" s="1"/>
  <c r="AE52" i="1" s="1"/>
  <c r="AK55" i="1" s="1"/>
  <c r="J30" i="1"/>
  <c r="F32" i="1" s="1"/>
  <c r="K32" i="1" s="1"/>
  <c r="K36" i="1" s="1"/>
  <c r="K38" i="1" s="1"/>
  <c r="K41" i="1" l="1"/>
  <c r="K45" i="1" s="1"/>
  <c r="F34" i="1"/>
  <c r="R34" i="1" s="1"/>
  <c r="F33" i="1"/>
  <c r="R33" i="1" s="1"/>
  <c r="K44" i="1" l="1"/>
  <c r="R36" i="1"/>
  <c r="K46" i="1" l="1"/>
  <c r="J50" i="1" s="1"/>
  <c r="J52" i="1" s="1"/>
  <c r="P55" i="1" s="1"/>
</calcChain>
</file>

<file path=xl/sharedStrings.xml><?xml version="1.0" encoding="utf-8"?>
<sst xmlns="http://schemas.openxmlformats.org/spreadsheetml/2006/main" count="152" uniqueCount="73">
  <si>
    <t>BULLETIN DE PAIE</t>
  </si>
  <si>
    <t>SOCIETE DIAMOND</t>
  </si>
  <si>
    <t>Année :</t>
  </si>
  <si>
    <t>07 RUE DE JASMIN 1002 TUNIS</t>
  </si>
  <si>
    <t>Mois de paie :</t>
  </si>
  <si>
    <t>Mars</t>
  </si>
  <si>
    <t>Affiliation CNSS: 00010202-99</t>
  </si>
  <si>
    <t>Date de paiement :</t>
  </si>
  <si>
    <t>Matricule :</t>
  </si>
  <si>
    <t>Emploi :</t>
  </si>
  <si>
    <t>Technicien régleur</t>
  </si>
  <si>
    <r>
      <t>Nom &amp; Prénom: </t>
    </r>
    <r>
      <rPr>
        <sz val="11"/>
        <color theme="1"/>
        <rFont val="Open Sans"/>
      </rPr>
      <t>Mohamed Azzouz</t>
    </r>
  </si>
  <si>
    <t>CIN :</t>
  </si>
  <si>
    <t>Catégorie :</t>
  </si>
  <si>
    <t>N° CNSS :</t>
  </si>
  <si>
    <t>12647500-05</t>
  </si>
  <si>
    <t>Echelon :</t>
  </si>
  <si>
    <r>
      <t>Adresse: </t>
    </r>
    <r>
      <rPr>
        <sz val="11"/>
        <color theme="1"/>
        <rFont val="Open Sans"/>
      </rPr>
      <t>Avenue de la liberté 1002 Tunis</t>
    </r>
  </si>
  <si>
    <t>Situation familiale :</t>
  </si>
  <si>
    <t>Salaire de base :</t>
  </si>
  <si>
    <t>496,704</t>
  </si>
  <si>
    <t>Enfant à charge :</t>
  </si>
  <si>
    <t>Taux horaire :</t>
  </si>
  <si>
    <t>2,388</t>
  </si>
  <si>
    <t>Désignation</t>
  </si>
  <si>
    <t>Nombre</t>
  </si>
  <si>
    <t>Base</t>
  </si>
  <si>
    <t>Part salariale</t>
  </si>
  <si>
    <t>Part patronale</t>
  </si>
  <si>
    <t>Taux en %</t>
  </si>
  <si>
    <t>Gain</t>
  </si>
  <si>
    <t>Retenue</t>
  </si>
  <si>
    <t>Taux</t>
  </si>
  <si>
    <t>Salaire de base</t>
  </si>
  <si>
    <t>Prime de présence</t>
  </si>
  <si>
    <t>Indemnité de transport</t>
  </si>
  <si>
    <t>Prime de panier</t>
  </si>
  <si>
    <t>Prime différentielle</t>
  </si>
  <si>
    <t>Heures supplémentaires</t>
  </si>
  <si>
    <t>Total Brut</t>
  </si>
  <si>
    <t>Retenue CNSS</t>
  </si>
  <si>
    <t>Contribution patronale</t>
  </si>
  <si>
    <t>Cotisation accident de travail</t>
  </si>
  <si>
    <t>Total cotisation</t>
  </si>
  <si>
    <t>Salaire Brut Imposable</t>
  </si>
  <si>
    <t>IRPP</t>
  </si>
  <si>
    <t>Salaire net</t>
  </si>
  <si>
    <t>Avance</t>
  </si>
  <si>
    <t>Net à payer</t>
  </si>
  <si>
    <t>Net à payer en dinars</t>
  </si>
  <si>
    <t>Mode de paiement</t>
  </si>
  <si>
    <t>Intitulé banque</t>
  </si>
  <si>
    <t>N° de compte</t>
  </si>
  <si>
    <t>Congés pris mois en cours:</t>
  </si>
  <si>
    <t>1,00</t>
  </si>
  <si>
    <t>Virement</t>
  </si>
  <si>
    <t>Banque</t>
  </si>
  <si>
    <t>50 0002014500569752 51</t>
  </si>
  <si>
    <t>Congés acquis mois en cours:</t>
  </si>
  <si>
    <t>1,50</t>
  </si>
  <si>
    <t>Solde congé :</t>
  </si>
  <si>
    <t>10,16</t>
  </si>
  <si>
    <t>Nombre d’heure d’absence:</t>
  </si>
  <si>
    <t>0,00</t>
  </si>
  <si>
    <t>Signature et cachet employeur</t>
  </si>
  <si>
    <t>Signature employé</t>
  </si>
  <si>
    <t>Célibataire</t>
  </si>
  <si>
    <t>Marié</t>
  </si>
  <si>
    <t>Déduction Situation familiale</t>
  </si>
  <si>
    <t>Dedudction Frais professionnels</t>
  </si>
  <si>
    <t>Autres Dedudctions</t>
  </si>
  <si>
    <t>CSS</t>
  </si>
  <si>
    <t>Base CSS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</si>
</sst>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>
    <font>
      <sz val="11"/>
      <color theme="1"/>
      <name val="Calibri"/>
      <family val="2"/>
      <scheme val="minor"/>
    </font>
    <font>
      <b/>
      <sz val="28"/>
      <color rgb="FF777777"/>
      <name val="Montserrat"/>
    </font>
    <font>
      <sz val="11"/>
      <color theme="1"/>
      <name val="Open Sans"/>
    </font>
    <font>
      <b/>
      <sz val="11"/>
      <color theme="1"/>
      <name val="Montserrat"/>
    </font>
    <font>
      <sz val="11"/>
      <color theme="0"/>
      <name val="Calibri"/>
      <family val="2"/>
      <scheme val="minor"/>
    </font>
    <font>
      <sz val="11"/>
      <color theme="0"/>
      <name val="Open Sans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17" xfId="0" applyFont="1" applyBorder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7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8" xfId="0" applyFont="1" applyBorder="1" applyProtection="1">
      <protection locked="0"/>
    </xf>
    <xf numFmtId="0" fontId="3" fillId="0" borderId="1" xfId="0" applyFont="1" applyBorder="1" applyProtection="1">
      <protection locked="0"/>
    </xf>
    <xf numFmtId="164" fontId="2" fillId="0" borderId="8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/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164" fontId="3" fillId="0" borderId="1" xfId="0" applyNumberFormat="1" applyFont="1" applyBorder="1" applyAlignment="1">
      <alignment horizontal="right" vertical="center"/>
    </xf>
    <xf numFmtId="0" fontId="2" fillId="0" borderId="8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14" fontId="2" fillId="0" borderId="0" xfId="0" applyNumberFormat="1" applyFont="1" applyAlignment="1" applyProtection="1">
      <alignment horizontal="left" vertical="center"/>
      <protection locked="0"/>
    </xf>
    <xf numFmtId="0" fontId="2" fillId="0" borderId="7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Protection="1"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2" fillId="0" borderId="8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Protection="1"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164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tabSelected="1" zoomScale="55" zoomScaleNormal="55" workbookViewId="0">
      <selection activeCell="AA23" sqref="AA23"/>
    </sheetView>
  </sheetViews>
  <sheetFormatPr baseColWidth="10" defaultColWidth="11.42578125" defaultRowHeight="15"/>
  <cols>
    <col min="1" max="1" width="11.5703125" style="4" bestFit="1" customWidth="1"/>
    <col min="2" max="2" width="13.140625" style="4" customWidth="1"/>
    <col min="3" max="3" width="11.42578125" style="4"/>
    <col min="4" max="5" width="4.7109375" style="4" customWidth="1"/>
    <col min="6" max="6" width="12.7109375" style="4" customWidth="1"/>
    <col min="7" max="9" width="3.85546875" style="4" customWidth="1"/>
    <col min="10" max="10" width="14.42578125" style="4" customWidth="1"/>
    <col min="11" max="12" width="7.5703125" style="4" customWidth="1"/>
    <col min="13" max="15" width="5.42578125" style="4" customWidth="1"/>
    <col min="16" max="17" width="9.140625" style="4" customWidth="1"/>
    <col min="18" max="19" width="7" style="4" customWidth="1"/>
    <col min="20" max="20" width="3.7109375" style="4" customWidth="1"/>
    <col min="21" max="21" width="3.85546875" style="3" customWidth="1"/>
    <col min="22" max="24" width="11.42578125" style="3"/>
    <col min="25" max="26" width="4.7109375" style="3" customWidth="1"/>
    <col min="27" max="27" width="12.7109375" style="3" customWidth="1"/>
    <col min="28" max="30" width="3.85546875" style="3" customWidth="1"/>
    <col min="31" max="31" width="15" style="3" bestFit="1" customWidth="1"/>
    <col min="32" max="33" width="7.5703125" style="3" customWidth="1"/>
    <col min="34" max="36" width="5.42578125" style="3" customWidth="1"/>
    <col min="37" max="38" width="9.140625" style="3" customWidth="1"/>
    <col min="39" max="40" width="7" style="3" customWidth="1"/>
    <col min="41" max="41" width="11.42578125" style="3"/>
    <col min="42" max="16384" width="11.42578125" style="4"/>
  </cols>
  <sheetData>
    <row r="1" spans="1:40" ht="36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1"/>
      <c r="U1" s="2"/>
      <c r="V1" s="50" t="s">
        <v>0</v>
      </c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</row>
    <row r="2" spans="1:40" ht="36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6.5">
      <c r="A3" s="58"/>
      <c r="B3" s="59"/>
      <c r="C3" s="59"/>
      <c r="D3" s="59"/>
      <c r="E3" s="59"/>
      <c r="F3" s="5"/>
      <c r="G3" s="54"/>
      <c r="H3" s="55"/>
      <c r="I3" s="55"/>
      <c r="J3" s="6"/>
      <c r="L3" s="7"/>
      <c r="M3" s="8"/>
      <c r="N3" s="8"/>
      <c r="O3" s="8"/>
      <c r="P3" s="8"/>
      <c r="Q3" s="8"/>
      <c r="R3" s="59"/>
      <c r="S3" s="60"/>
      <c r="T3" s="6"/>
      <c r="U3" s="2"/>
      <c r="V3" s="58"/>
      <c r="W3" s="59"/>
      <c r="X3" s="59"/>
      <c r="Y3" s="59"/>
      <c r="Z3" s="59"/>
      <c r="AA3" s="5"/>
      <c r="AB3" s="54"/>
      <c r="AC3" s="55"/>
      <c r="AD3" s="55"/>
      <c r="AE3" s="6"/>
      <c r="AF3" s="6"/>
      <c r="AG3" s="7"/>
      <c r="AH3" s="8"/>
      <c r="AI3" s="8"/>
      <c r="AJ3" s="8"/>
      <c r="AK3" s="8"/>
      <c r="AL3" s="8"/>
      <c r="AM3" s="59"/>
      <c r="AN3" s="60"/>
    </row>
    <row r="4" spans="1:40">
      <c r="A4" s="51" t="s">
        <v>1</v>
      </c>
      <c r="B4" s="52"/>
      <c r="C4" s="52"/>
      <c r="D4" s="52"/>
      <c r="E4" s="52"/>
      <c r="F4" s="53"/>
      <c r="G4" s="54"/>
      <c r="H4" s="55"/>
      <c r="I4" s="55"/>
      <c r="J4" s="6"/>
      <c r="L4" s="9" t="s">
        <v>2</v>
      </c>
      <c r="M4" s="10"/>
      <c r="N4" s="10"/>
      <c r="O4" s="10"/>
      <c r="P4" s="11">
        <v>2025</v>
      </c>
      <c r="Q4" s="11"/>
      <c r="R4" s="55"/>
      <c r="S4" s="56"/>
      <c r="T4" s="6"/>
      <c r="U4" s="2"/>
      <c r="V4" s="51" t="s">
        <v>1</v>
      </c>
      <c r="W4" s="52"/>
      <c r="X4" s="52"/>
      <c r="Y4" s="52"/>
      <c r="Z4" s="52"/>
      <c r="AA4" s="53"/>
      <c r="AB4" s="54"/>
      <c r="AC4" s="55"/>
      <c r="AD4" s="55"/>
      <c r="AE4" s="6"/>
      <c r="AF4" s="10"/>
      <c r="AG4" s="9" t="s">
        <v>2</v>
      </c>
      <c r="AH4" s="10"/>
      <c r="AI4" s="10"/>
      <c r="AJ4" s="10"/>
      <c r="AK4" s="11">
        <v>2025</v>
      </c>
      <c r="AL4" s="11"/>
      <c r="AM4" s="55"/>
      <c r="AN4" s="56"/>
    </row>
    <row r="5" spans="1:40" ht="18">
      <c r="A5" s="51" t="s">
        <v>3</v>
      </c>
      <c r="B5" s="52"/>
      <c r="C5" s="52"/>
      <c r="D5" s="52"/>
      <c r="E5" s="52"/>
      <c r="F5" s="53"/>
      <c r="G5" s="54"/>
      <c r="H5" s="55"/>
      <c r="I5" s="55"/>
      <c r="J5" s="6"/>
      <c r="L5" s="9" t="s">
        <v>4</v>
      </c>
      <c r="M5" s="10"/>
      <c r="N5" s="10"/>
      <c r="O5" s="10"/>
      <c r="P5" s="11" t="s">
        <v>5</v>
      </c>
      <c r="Q5" s="11"/>
      <c r="R5" s="55"/>
      <c r="S5" s="56"/>
      <c r="T5" s="6"/>
      <c r="U5" s="2"/>
      <c r="V5" s="51" t="s">
        <v>3</v>
      </c>
      <c r="W5" s="52"/>
      <c r="X5" s="52"/>
      <c r="Y5" s="52"/>
      <c r="Z5" s="52"/>
      <c r="AA5" s="53"/>
      <c r="AB5" s="54"/>
      <c r="AC5" s="55"/>
      <c r="AD5" s="55"/>
      <c r="AE5" s="6"/>
      <c r="AF5" s="10"/>
      <c r="AG5" s="9" t="s">
        <v>4</v>
      </c>
      <c r="AH5" s="10"/>
      <c r="AI5" s="10"/>
      <c r="AJ5" s="10"/>
      <c r="AK5" s="11" t="s">
        <v>5</v>
      </c>
      <c r="AL5" s="11"/>
      <c r="AM5" s="55"/>
      <c r="AN5" s="56"/>
    </row>
    <row r="6" spans="1:40" ht="18">
      <c r="A6" s="51" t="s">
        <v>6</v>
      </c>
      <c r="B6" s="52"/>
      <c r="C6" s="52"/>
      <c r="D6" s="52"/>
      <c r="E6" s="52"/>
      <c r="F6" s="53"/>
      <c r="G6" s="54"/>
      <c r="H6" s="55"/>
      <c r="I6" s="55"/>
      <c r="J6" s="6"/>
      <c r="L6" s="9" t="s">
        <v>7</v>
      </c>
      <c r="M6" s="10"/>
      <c r="N6" s="10"/>
      <c r="O6" s="10"/>
      <c r="P6" s="57">
        <v>45747</v>
      </c>
      <c r="Q6" s="57"/>
      <c r="R6" s="55"/>
      <c r="S6" s="56"/>
      <c r="T6" s="6"/>
      <c r="U6" s="2"/>
      <c r="V6" s="51" t="s">
        <v>6</v>
      </c>
      <c r="W6" s="52"/>
      <c r="X6" s="52"/>
      <c r="Y6" s="52"/>
      <c r="Z6" s="52"/>
      <c r="AA6" s="53"/>
      <c r="AB6" s="54"/>
      <c r="AC6" s="55"/>
      <c r="AD6" s="55"/>
      <c r="AE6" s="6"/>
      <c r="AF6" s="10"/>
      <c r="AG6" s="9" t="s">
        <v>7</v>
      </c>
      <c r="AH6" s="10"/>
      <c r="AI6" s="10"/>
      <c r="AJ6" s="10"/>
      <c r="AK6" s="57">
        <v>45747</v>
      </c>
      <c r="AL6" s="57"/>
      <c r="AM6" s="55"/>
      <c r="AN6" s="56"/>
    </row>
    <row r="7" spans="1:40" ht="17.25" thickBot="1">
      <c r="A7" s="12"/>
      <c r="B7" s="12"/>
      <c r="C7" s="12"/>
      <c r="D7" s="61"/>
      <c r="E7" s="61"/>
      <c r="F7" s="13"/>
      <c r="G7" s="54"/>
      <c r="H7" s="55"/>
      <c r="I7" s="55"/>
      <c r="J7" s="6"/>
      <c r="L7" s="14"/>
      <c r="M7" s="12"/>
      <c r="N7" s="12"/>
      <c r="O7" s="12"/>
      <c r="P7" s="12"/>
      <c r="Q7" s="12"/>
      <c r="R7" s="61"/>
      <c r="S7" s="62"/>
      <c r="T7" s="6"/>
      <c r="U7" s="2"/>
      <c r="V7" s="12"/>
      <c r="W7" s="12"/>
      <c r="X7" s="12"/>
      <c r="Y7" s="61"/>
      <c r="Z7" s="61"/>
      <c r="AA7" s="13"/>
      <c r="AB7" s="54"/>
      <c r="AC7" s="55"/>
      <c r="AD7" s="55"/>
      <c r="AE7" s="6"/>
      <c r="AF7" s="6"/>
      <c r="AG7" s="14"/>
      <c r="AH7" s="12"/>
      <c r="AI7" s="12"/>
      <c r="AJ7" s="12"/>
      <c r="AK7" s="12"/>
      <c r="AL7" s="12"/>
      <c r="AM7" s="61"/>
      <c r="AN7" s="62"/>
    </row>
    <row r="8" spans="1:40" ht="17.25" thickBot="1">
      <c r="A8" s="6"/>
      <c r="B8" s="6"/>
      <c r="C8" s="6"/>
      <c r="D8" s="66"/>
      <c r="E8" s="66"/>
      <c r="F8" s="6"/>
      <c r="G8" s="61"/>
      <c r="H8" s="61"/>
      <c r="I8" s="61"/>
      <c r="J8" s="12"/>
      <c r="K8" s="12"/>
      <c r="L8" s="61"/>
      <c r="M8" s="61"/>
      <c r="N8" s="61"/>
      <c r="O8" s="61"/>
      <c r="P8" s="61"/>
      <c r="Q8" s="61"/>
      <c r="R8" s="61"/>
      <c r="S8" s="61"/>
      <c r="T8" s="6"/>
      <c r="U8" s="2"/>
      <c r="V8" s="6"/>
      <c r="W8" s="6"/>
      <c r="X8" s="6"/>
      <c r="Y8" s="66"/>
      <c r="Z8" s="66"/>
      <c r="AA8" s="6"/>
      <c r="AB8" s="61"/>
      <c r="AC8" s="61"/>
      <c r="AD8" s="61"/>
      <c r="AE8" s="12"/>
      <c r="AF8" s="12"/>
      <c r="AG8" s="66"/>
      <c r="AH8" s="66"/>
      <c r="AI8" s="66"/>
      <c r="AJ8" s="66"/>
      <c r="AK8" s="66"/>
      <c r="AL8" s="66"/>
      <c r="AM8" s="61"/>
      <c r="AN8" s="61"/>
    </row>
    <row r="9" spans="1:40" ht="15" customHeight="1">
      <c r="A9" s="15" t="s">
        <v>8</v>
      </c>
      <c r="B9" s="16"/>
      <c r="C9" s="67">
        <v>1</v>
      </c>
      <c r="D9" s="67"/>
      <c r="E9" s="68"/>
      <c r="F9" s="69" t="s">
        <v>9</v>
      </c>
      <c r="G9" s="70"/>
      <c r="H9" s="71" t="s">
        <v>10</v>
      </c>
      <c r="I9" s="71"/>
      <c r="J9" s="71"/>
      <c r="K9" s="72"/>
      <c r="L9" s="73" t="s">
        <v>11</v>
      </c>
      <c r="M9" s="74"/>
      <c r="N9" s="74"/>
      <c r="O9" s="74"/>
      <c r="P9" s="74"/>
      <c r="Q9" s="74"/>
      <c r="R9" s="74"/>
      <c r="S9" s="75"/>
      <c r="T9" s="17"/>
      <c r="U9" s="2"/>
      <c r="V9" s="15" t="s">
        <v>8</v>
      </c>
      <c r="W9" s="16"/>
      <c r="X9" s="67">
        <v>1</v>
      </c>
      <c r="Y9" s="67"/>
      <c r="Z9" s="68"/>
      <c r="AA9" s="69" t="s">
        <v>9</v>
      </c>
      <c r="AB9" s="70"/>
      <c r="AC9" s="71" t="s">
        <v>10</v>
      </c>
      <c r="AD9" s="71"/>
      <c r="AE9" s="71"/>
      <c r="AF9" s="72"/>
      <c r="AG9" s="73" t="s">
        <v>11</v>
      </c>
      <c r="AH9" s="74"/>
      <c r="AI9" s="74"/>
      <c r="AJ9" s="74"/>
      <c r="AK9" s="74"/>
      <c r="AL9" s="74"/>
      <c r="AM9" s="74"/>
      <c r="AN9" s="75"/>
    </row>
    <row r="10" spans="1:40">
      <c r="A10" s="51" t="s">
        <v>12</v>
      </c>
      <c r="B10" s="52"/>
      <c r="C10" s="63">
        <v>94571014</v>
      </c>
      <c r="D10" s="63"/>
      <c r="E10" s="18"/>
      <c r="F10" s="51" t="s">
        <v>13</v>
      </c>
      <c r="G10" s="52"/>
      <c r="H10" s="52"/>
      <c r="I10" s="64">
        <v>5</v>
      </c>
      <c r="J10" s="64"/>
      <c r="K10" s="65"/>
      <c r="L10" s="54"/>
      <c r="M10" s="55"/>
      <c r="N10" s="55"/>
      <c r="O10" s="55"/>
      <c r="P10" s="55"/>
      <c r="Q10" s="55"/>
      <c r="R10" s="55"/>
      <c r="S10" s="18"/>
      <c r="T10" s="6"/>
      <c r="U10" s="2"/>
      <c r="V10" s="51" t="s">
        <v>12</v>
      </c>
      <c r="W10" s="52"/>
      <c r="X10" s="63">
        <v>94571014</v>
      </c>
      <c r="Y10" s="63"/>
      <c r="Z10" s="18"/>
      <c r="AA10" s="51" t="s">
        <v>13</v>
      </c>
      <c r="AB10" s="52"/>
      <c r="AC10" s="52"/>
      <c r="AD10" s="64">
        <v>5</v>
      </c>
      <c r="AE10" s="64"/>
      <c r="AF10" s="65"/>
      <c r="AG10" s="54"/>
      <c r="AH10" s="55"/>
      <c r="AI10" s="55"/>
      <c r="AJ10" s="55"/>
      <c r="AK10" s="55"/>
      <c r="AL10" s="55"/>
      <c r="AM10" s="55"/>
      <c r="AN10" s="18"/>
    </row>
    <row r="11" spans="1:40">
      <c r="A11" s="51" t="s">
        <v>14</v>
      </c>
      <c r="B11" s="52"/>
      <c r="C11" s="63" t="s">
        <v>15</v>
      </c>
      <c r="D11" s="63"/>
      <c r="E11" s="18"/>
      <c r="F11" s="51" t="s">
        <v>16</v>
      </c>
      <c r="G11" s="52"/>
      <c r="H11" s="52"/>
      <c r="I11" s="64">
        <v>3</v>
      </c>
      <c r="J11" s="64"/>
      <c r="K11" s="65"/>
      <c r="L11" s="51" t="s">
        <v>17</v>
      </c>
      <c r="M11" s="52"/>
      <c r="N11" s="52"/>
      <c r="O11" s="52"/>
      <c r="P11" s="52"/>
      <c r="Q11" s="52"/>
      <c r="R11" s="52"/>
      <c r="S11" s="53"/>
      <c r="T11" s="19"/>
      <c r="U11" s="2"/>
      <c r="V11" s="51" t="s">
        <v>14</v>
      </c>
      <c r="W11" s="52"/>
      <c r="X11" s="63" t="s">
        <v>15</v>
      </c>
      <c r="Y11" s="63"/>
      <c r="Z11" s="18"/>
      <c r="AA11" s="51" t="s">
        <v>16</v>
      </c>
      <c r="AB11" s="52"/>
      <c r="AC11" s="52"/>
      <c r="AD11" s="64">
        <v>3</v>
      </c>
      <c r="AE11" s="64"/>
      <c r="AF11" s="65"/>
      <c r="AG11" s="51" t="s">
        <v>17</v>
      </c>
      <c r="AH11" s="52"/>
      <c r="AI11" s="52"/>
      <c r="AJ11" s="52"/>
      <c r="AK11" s="52"/>
      <c r="AL11" s="52"/>
      <c r="AM11" s="52"/>
      <c r="AN11" s="53"/>
    </row>
    <row r="12" spans="1:40">
      <c r="A12" s="51" t="s">
        <v>18</v>
      </c>
      <c r="B12" s="52"/>
      <c r="C12" s="20" t="s">
        <v>66</v>
      </c>
      <c r="D12" s="20"/>
      <c r="E12" s="38" t="str">
        <f>+IF(C12="Célibataire","C",IF(AND(C12="Marié",C13=0),"M0",IF(AND(C12="Marié",C13=1),"M1",IF(AND(C12="Marié",C13=2),"M2",IF(AND(C12="Marié",C13=3),"M3",IF(AND(C12="Marié",C13=4),"M4",FALSE))))))</f>
        <v>C</v>
      </c>
      <c r="F12" s="51" t="s">
        <v>19</v>
      </c>
      <c r="G12" s="52"/>
      <c r="H12" s="52"/>
      <c r="I12" s="64" t="s">
        <v>20</v>
      </c>
      <c r="J12" s="64"/>
      <c r="K12" s="65"/>
      <c r="L12" s="54"/>
      <c r="M12" s="55"/>
      <c r="N12" s="55"/>
      <c r="O12" s="55"/>
      <c r="P12" s="55"/>
      <c r="Q12" s="55"/>
      <c r="R12" s="55"/>
      <c r="S12" s="18"/>
      <c r="T12" s="6"/>
      <c r="U12" s="2"/>
      <c r="V12" s="51" t="s">
        <v>18</v>
      </c>
      <c r="W12" s="52"/>
      <c r="X12" s="20" t="s">
        <v>66</v>
      </c>
      <c r="Y12" s="20"/>
      <c r="Z12" s="38" t="str">
        <f>+IF(X12="Célibataire","C",IF(AND(X12="Marié",X13=0),"M0",IF(AND(X12="Marié",X13=1),"M1",IF(AND(X12="Marié",X13=2),"M2",IF(AND(X12="Marié",X13=3),"M3",IF(AND(X12="Marié",X13=4),"M4",FALSE))))))</f>
        <v>C</v>
      </c>
      <c r="AA12" s="51" t="s">
        <v>19</v>
      </c>
      <c r="AB12" s="52"/>
      <c r="AC12" s="52"/>
      <c r="AD12" s="64" t="s">
        <v>20</v>
      </c>
      <c r="AE12" s="64"/>
      <c r="AF12" s="65"/>
      <c r="AG12" s="54"/>
      <c r="AH12" s="55"/>
      <c r="AI12" s="55"/>
      <c r="AJ12" s="55"/>
      <c r="AK12" s="55"/>
      <c r="AL12" s="55"/>
      <c r="AM12" s="55"/>
      <c r="AN12" s="18"/>
    </row>
    <row r="13" spans="1:40" ht="15.75" thickBot="1">
      <c r="A13" s="76" t="s">
        <v>21</v>
      </c>
      <c r="B13" s="77"/>
      <c r="C13" s="41">
        <v>0</v>
      </c>
      <c r="D13" s="21"/>
      <c r="E13" s="13"/>
      <c r="F13" s="76" t="s">
        <v>22</v>
      </c>
      <c r="G13" s="77"/>
      <c r="H13" s="77"/>
      <c r="I13" s="78" t="s">
        <v>23</v>
      </c>
      <c r="J13" s="78"/>
      <c r="K13" s="79"/>
      <c r="L13" s="80"/>
      <c r="M13" s="81"/>
      <c r="N13" s="81"/>
      <c r="O13" s="81"/>
      <c r="P13" s="81"/>
      <c r="Q13" s="81"/>
      <c r="R13" s="81"/>
      <c r="S13" s="82"/>
      <c r="T13" s="22"/>
      <c r="U13" s="2"/>
      <c r="V13" s="76" t="s">
        <v>21</v>
      </c>
      <c r="W13" s="77"/>
      <c r="X13" s="41">
        <v>0</v>
      </c>
      <c r="Y13" s="21"/>
      <c r="Z13" s="13"/>
      <c r="AA13" s="76" t="s">
        <v>22</v>
      </c>
      <c r="AB13" s="77"/>
      <c r="AC13" s="77"/>
      <c r="AD13" s="78" t="s">
        <v>23</v>
      </c>
      <c r="AE13" s="78"/>
      <c r="AF13" s="79"/>
      <c r="AG13" s="80"/>
      <c r="AH13" s="81"/>
      <c r="AI13" s="81"/>
      <c r="AJ13" s="81"/>
      <c r="AK13" s="81"/>
      <c r="AL13" s="81"/>
      <c r="AM13" s="81"/>
      <c r="AN13" s="82"/>
    </row>
    <row r="14" spans="1:40" ht="18">
      <c r="A14" s="19"/>
      <c r="B14" s="19"/>
      <c r="C14" s="23"/>
      <c r="D14" s="20"/>
      <c r="E14" s="6"/>
      <c r="F14" s="19"/>
      <c r="G14" s="19"/>
      <c r="H14" s="19"/>
      <c r="I14" s="24"/>
      <c r="J14" s="24"/>
      <c r="K14" s="24"/>
      <c r="L14" s="22"/>
      <c r="M14" s="22"/>
      <c r="N14" s="22"/>
      <c r="O14" s="22"/>
      <c r="P14" s="22"/>
      <c r="Q14" s="22"/>
      <c r="R14" s="22"/>
      <c r="S14" s="22"/>
      <c r="T14" s="22"/>
      <c r="U14" s="2"/>
      <c r="V14" s="19"/>
      <c r="W14" s="19"/>
      <c r="X14" s="23"/>
      <c r="Y14" s="20"/>
      <c r="Z14" s="6"/>
      <c r="AA14" s="19"/>
      <c r="AB14" s="19"/>
      <c r="AC14" s="19"/>
      <c r="AD14" s="24"/>
      <c r="AE14" s="24"/>
      <c r="AF14" s="24"/>
      <c r="AG14" s="22"/>
      <c r="AH14" s="22"/>
      <c r="AI14" s="22"/>
      <c r="AJ14" s="22"/>
      <c r="AK14" s="22"/>
      <c r="AL14" s="22"/>
      <c r="AM14" s="22"/>
      <c r="AN14" s="22"/>
    </row>
    <row r="15" spans="1:40" ht="17.25" thickBot="1">
      <c r="A15" s="12"/>
      <c r="B15" s="12"/>
      <c r="C15" s="12"/>
      <c r="D15" s="61"/>
      <c r="E15" s="61"/>
      <c r="F15" s="6"/>
      <c r="G15" s="61"/>
      <c r="H15" s="61"/>
      <c r="I15" s="61"/>
      <c r="J15" s="6"/>
      <c r="K15" s="61"/>
      <c r="L15" s="61"/>
      <c r="M15" s="61"/>
      <c r="N15" s="61"/>
      <c r="O15" s="61"/>
      <c r="P15" s="61"/>
      <c r="Q15" s="61"/>
      <c r="R15" s="61"/>
      <c r="S15" s="61"/>
      <c r="T15" s="6"/>
      <c r="U15" s="2"/>
      <c r="V15" s="12"/>
      <c r="W15" s="12"/>
      <c r="X15" s="12"/>
      <c r="Y15" s="61"/>
      <c r="Z15" s="61"/>
      <c r="AA15" s="6"/>
      <c r="AB15" s="61"/>
      <c r="AC15" s="61"/>
      <c r="AD15" s="61"/>
      <c r="AE15" s="6"/>
      <c r="AF15" s="61"/>
      <c r="AG15" s="61"/>
      <c r="AH15" s="61"/>
      <c r="AI15" s="61"/>
      <c r="AJ15" s="61"/>
      <c r="AK15" s="61"/>
      <c r="AL15" s="61"/>
      <c r="AM15" s="61"/>
      <c r="AN15" s="61"/>
    </row>
    <row r="16" spans="1:40" ht="15.75" thickBot="1">
      <c r="A16" s="83" t="s">
        <v>24</v>
      </c>
      <c r="B16" s="84"/>
      <c r="C16" s="85"/>
      <c r="D16" s="83" t="s">
        <v>25</v>
      </c>
      <c r="E16" s="85"/>
      <c r="F16" s="89" t="s">
        <v>26</v>
      </c>
      <c r="G16" s="91" t="s">
        <v>27</v>
      </c>
      <c r="H16" s="92"/>
      <c r="I16" s="92"/>
      <c r="J16" s="92"/>
      <c r="K16" s="92"/>
      <c r="L16" s="93"/>
      <c r="M16" s="91" t="s">
        <v>28</v>
      </c>
      <c r="N16" s="92"/>
      <c r="O16" s="92"/>
      <c r="P16" s="92"/>
      <c r="Q16" s="92"/>
      <c r="R16" s="92"/>
      <c r="S16" s="93"/>
      <c r="T16" s="25"/>
      <c r="U16" s="2"/>
      <c r="V16" s="83" t="s">
        <v>24</v>
      </c>
      <c r="W16" s="84"/>
      <c r="X16" s="85"/>
      <c r="Y16" s="83" t="s">
        <v>25</v>
      </c>
      <c r="Z16" s="85"/>
      <c r="AA16" s="89" t="s">
        <v>26</v>
      </c>
      <c r="AB16" s="91" t="s">
        <v>27</v>
      </c>
      <c r="AC16" s="92"/>
      <c r="AD16" s="92"/>
      <c r="AE16" s="92"/>
      <c r="AF16" s="92"/>
      <c r="AG16" s="93"/>
      <c r="AH16" s="91" t="s">
        <v>28</v>
      </c>
      <c r="AI16" s="92"/>
      <c r="AJ16" s="92"/>
      <c r="AK16" s="92"/>
      <c r="AL16" s="92"/>
      <c r="AM16" s="92"/>
      <c r="AN16" s="93"/>
    </row>
    <row r="17" spans="1:40" ht="15.75" thickBot="1">
      <c r="A17" s="86"/>
      <c r="B17" s="87"/>
      <c r="C17" s="88"/>
      <c r="D17" s="86"/>
      <c r="E17" s="88"/>
      <c r="F17" s="90"/>
      <c r="G17" s="91" t="s">
        <v>29</v>
      </c>
      <c r="H17" s="92"/>
      <c r="I17" s="93"/>
      <c r="J17" s="26" t="s">
        <v>30</v>
      </c>
      <c r="K17" s="91" t="s">
        <v>31</v>
      </c>
      <c r="L17" s="93"/>
      <c r="M17" s="91" t="s">
        <v>32</v>
      </c>
      <c r="N17" s="92"/>
      <c r="O17" s="93"/>
      <c r="P17" s="91" t="s">
        <v>30</v>
      </c>
      <c r="Q17" s="93"/>
      <c r="R17" s="91" t="s">
        <v>31</v>
      </c>
      <c r="S17" s="93"/>
      <c r="T17" s="25"/>
      <c r="U17" s="2"/>
      <c r="V17" s="86"/>
      <c r="W17" s="87"/>
      <c r="X17" s="88"/>
      <c r="Y17" s="86"/>
      <c r="Z17" s="88"/>
      <c r="AA17" s="90"/>
      <c r="AB17" s="91" t="s">
        <v>29</v>
      </c>
      <c r="AC17" s="92"/>
      <c r="AD17" s="93"/>
      <c r="AE17" s="26" t="s">
        <v>30</v>
      </c>
      <c r="AF17" s="91" t="s">
        <v>31</v>
      </c>
      <c r="AG17" s="93"/>
      <c r="AH17" s="91" t="s">
        <v>32</v>
      </c>
      <c r="AI17" s="92"/>
      <c r="AJ17" s="93"/>
      <c r="AK17" s="91" t="s">
        <v>30</v>
      </c>
      <c r="AL17" s="93"/>
      <c r="AM17" s="91" t="s">
        <v>31</v>
      </c>
      <c r="AN17" s="93"/>
    </row>
    <row r="18" spans="1:40" ht="16.5">
      <c r="A18" s="97" t="s">
        <v>33</v>
      </c>
      <c r="B18" s="67"/>
      <c r="C18" s="5"/>
      <c r="D18" s="98">
        <v>208</v>
      </c>
      <c r="E18" s="99"/>
      <c r="F18" s="34">
        <v>2.3879999999999999</v>
      </c>
      <c r="G18" s="58"/>
      <c r="H18" s="59"/>
      <c r="I18" s="60"/>
      <c r="J18" s="40">
        <f>+D18*F18</f>
        <v>496.70399999999995</v>
      </c>
      <c r="K18" s="58"/>
      <c r="L18" s="60"/>
      <c r="M18" s="58"/>
      <c r="N18" s="59"/>
      <c r="O18" s="60"/>
      <c r="P18" s="58"/>
      <c r="Q18" s="60"/>
      <c r="R18" s="58"/>
      <c r="S18" s="60"/>
      <c r="T18" s="6"/>
      <c r="U18" s="2"/>
      <c r="V18" s="97" t="s">
        <v>33</v>
      </c>
      <c r="W18" s="67"/>
      <c r="X18" s="5"/>
      <c r="Y18" s="98">
        <v>208</v>
      </c>
      <c r="Z18" s="99"/>
      <c r="AA18" s="34">
        <v>2.3879999999999999</v>
      </c>
      <c r="AB18" s="58"/>
      <c r="AC18" s="59"/>
      <c r="AD18" s="60"/>
      <c r="AE18" s="49">
        <f>+Y18*AA18</f>
        <v>496.70399999999995</v>
      </c>
      <c r="AF18" s="58"/>
      <c r="AG18" s="60"/>
      <c r="AH18" s="58"/>
      <c r="AI18" s="59"/>
      <c r="AJ18" s="60"/>
      <c r="AK18" s="58"/>
      <c r="AL18" s="60"/>
      <c r="AM18" s="58"/>
      <c r="AN18" s="60"/>
    </row>
    <row r="19" spans="1:40">
      <c r="A19" s="94" t="s">
        <v>34</v>
      </c>
      <c r="B19" s="63"/>
      <c r="C19" s="18"/>
      <c r="D19" s="95">
        <v>1</v>
      </c>
      <c r="E19" s="96"/>
      <c r="F19" s="34">
        <v>4.08</v>
      </c>
      <c r="G19" s="54"/>
      <c r="H19" s="55"/>
      <c r="I19" s="56"/>
      <c r="J19" s="40">
        <f>+D19*F19</f>
        <v>4.08</v>
      </c>
      <c r="K19" s="54"/>
      <c r="L19" s="56"/>
      <c r="M19" s="54"/>
      <c r="N19" s="55"/>
      <c r="O19" s="56"/>
      <c r="P19" s="54"/>
      <c r="Q19" s="56"/>
      <c r="R19" s="54"/>
      <c r="S19" s="56"/>
      <c r="T19" s="6"/>
      <c r="U19" s="2"/>
      <c r="V19" s="94" t="s">
        <v>34</v>
      </c>
      <c r="W19" s="63"/>
      <c r="X19" s="18"/>
      <c r="Y19" s="95">
        <v>1</v>
      </c>
      <c r="Z19" s="96"/>
      <c r="AA19" s="34">
        <v>4.08</v>
      </c>
      <c r="AB19" s="54"/>
      <c r="AC19" s="55"/>
      <c r="AD19" s="56"/>
      <c r="AE19" s="49">
        <f>+Y19*AA19</f>
        <v>4.08</v>
      </c>
      <c r="AF19" s="54"/>
      <c r="AG19" s="56"/>
      <c r="AH19" s="54"/>
      <c r="AI19" s="55"/>
      <c r="AJ19" s="56"/>
      <c r="AK19" s="54"/>
      <c r="AL19" s="56"/>
      <c r="AM19" s="54"/>
      <c r="AN19" s="56"/>
    </row>
    <row r="20" spans="1:40">
      <c r="A20" s="94" t="s">
        <v>35</v>
      </c>
      <c r="B20" s="63"/>
      <c r="C20" s="18"/>
      <c r="D20" s="95">
        <v>1</v>
      </c>
      <c r="E20" s="96"/>
      <c r="F20" s="34">
        <v>52.5</v>
      </c>
      <c r="G20" s="54"/>
      <c r="H20" s="55"/>
      <c r="I20" s="56"/>
      <c r="J20" s="40">
        <f t="shared" ref="J20:J22" si="0">+D20*F20</f>
        <v>52.5</v>
      </c>
      <c r="K20" s="54"/>
      <c r="L20" s="56"/>
      <c r="M20" s="54"/>
      <c r="N20" s="55"/>
      <c r="O20" s="56"/>
      <c r="P20" s="54"/>
      <c r="Q20" s="56"/>
      <c r="R20" s="54"/>
      <c r="S20" s="56"/>
      <c r="T20" s="6"/>
      <c r="U20" s="2"/>
      <c r="V20" s="94" t="s">
        <v>35</v>
      </c>
      <c r="W20" s="63"/>
      <c r="X20" s="18"/>
      <c r="Y20" s="95">
        <v>1</v>
      </c>
      <c r="Z20" s="96"/>
      <c r="AA20" s="34">
        <v>52.5</v>
      </c>
      <c r="AB20" s="54"/>
      <c r="AC20" s="55"/>
      <c r="AD20" s="56"/>
      <c r="AE20" s="49">
        <f t="shared" ref="AE20:AE22" si="1">+Y20*AA20</f>
        <v>52.5</v>
      </c>
      <c r="AF20" s="54"/>
      <c r="AG20" s="56"/>
      <c r="AH20" s="54"/>
      <c r="AI20" s="55"/>
      <c r="AJ20" s="56"/>
      <c r="AK20" s="54"/>
      <c r="AL20" s="56"/>
      <c r="AM20" s="54"/>
      <c r="AN20" s="56"/>
    </row>
    <row r="21" spans="1:40" ht="16.5">
      <c r="A21" s="94" t="s">
        <v>36</v>
      </c>
      <c r="B21" s="63"/>
      <c r="C21" s="18"/>
      <c r="D21" s="95">
        <v>1</v>
      </c>
      <c r="E21" s="96"/>
      <c r="F21" s="34">
        <v>13.086</v>
      </c>
      <c r="G21" s="54"/>
      <c r="H21" s="55"/>
      <c r="I21" s="56"/>
      <c r="J21" s="40">
        <f t="shared" si="0"/>
        <v>13.086</v>
      </c>
      <c r="K21" s="54"/>
      <c r="L21" s="56"/>
      <c r="M21" s="54"/>
      <c r="N21" s="55"/>
      <c r="O21" s="56"/>
      <c r="P21" s="54"/>
      <c r="Q21" s="56"/>
      <c r="R21" s="54"/>
      <c r="S21" s="56"/>
      <c r="T21" s="6"/>
      <c r="U21" s="2"/>
      <c r="V21" s="94" t="s">
        <v>36</v>
      </c>
      <c r="W21" s="63"/>
      <c r="X21" s="18"/>
      <c r="Y21" s="95">
        <v>1</v>
      </c>
      <c r="Z21" s="96"/>
      <c r="AA21" s="34">
        <v>13.086</v>
      </c>
      <c r="AB21" s="54"/>
      <c r="AC21" s="55"/>
      <c r="AD21" s="56"/>
      <c r="AE21" s="49">
        <f t="shared" si="1"/>
        <v>13.086</v>
      </c>
      <c r="AF21" s="54"/>
      <c r="AG21" s="56"/>
      <c r="AH21" s="54"/>
      <c r="AI21" s="55"/>
      <c r="AJ21" s="56"/>
      <c r="AK21" s="54"/>
      <c r="AL21" s="56"/>
      <c r="AM21" s="54"/>
      <c r="AN21" s="56"/>
    </row>
    <row r="22" spans="1:40">
      <c r="A22" s="94" t="s">
        <v>37</v>
      </c>
      <c r="B22" s="63"/>
      <c r="C22" s="18"/>
      <c r="D22" s="95">
        <v>1</v>
      </c>
      <c r="E22" s="96"/>
      <c r="F22" s="34">
        <v>871.45</v>
      </c>
      <c r="G22" s="54"/>
      <c r="H22" s="55"/>
      <c r="I22" s="56"/>
      <c r="J22" s="40">
        <f t="shared" si="0"/>
        <v>871.45</v>
      </c>
      <c r="K22" s="54"/>
      <c r="L22" s="56"/>
      <c r="M22" s="54"/>
      <c r="N22" s="55"/>
      <c r="O22" s="56"/>
      <c r="P22" s="54"/>
      <c r="Q22" s="56"/>
      <c r="R22" s="54"/>
      <c r="S22" s="56"/>
      <c r="T22" s="6"/>
      <c r="U22" s="2"/>
      <c r="V22" s="94" t="s">
        <v>37</v>
      </c>
      <c r="W22" s="63"/>
      <c r="X22" s="18"/>
      <c r="Y22" s="95">
        <v>1</v>
      </c>
      <c r="Z22" s="96"/>
      <c r="AA22" s="34">
        <v>871.45</v>
      </c>
      <c r="AB22" s="54"/>
      <c r="AC22" s="55"/>
      <c r="AD22" s="56"/>
      <c r="AE22" s="49">
        <f t="shared" si="1"/>
        <v>871.45</v>
      </c>
      <c r="AF22" s="54"/>
      <c r="AG22" s="56"/>
      <c r="AH22" s="54"/>
      <c r="AI22" s="55"/>
      <c r="AJ22" s="56"/>
      <c r="AK22" s="54"/>
      <c r="AL22" s="56"/>
      <c r="AM22" s="54"/>
      <c r="AN22" s="56"/>
    </row>
    <row r="23" spans="1:40">
      <c r="A23" s="94" t="s">
        <v>38</v>
      </c>
      <c r="B23" s="63"/>
      <c r="C23" s="18"/>
      <c r="D23" s="95">
        <v>16</v>
      </c>
      <c r="E23" s="96"/>
      <c r="F23" s="27">
        <v>6.5780000000000003</v>
      </c>
      <c r="G23" s="95">
        <v>200</v>
      </c>
      <c r="H23" s="100"/>
      <c r="I23" s="96"/>
      <c r="J23" s="40">
        <f>+(D23*F23*G23)/100</f>
        <v>210.49600000000001</v>
      </c>
      <c r="K23" s="54"/>
      <c r="L23" s="56"/>
      <c r="M23" s="54"/>
      <c r="N23" s="55"/>
      <c r="O23" s="56"/>
      <c r="P23" s="54"/>
      <c r="Q23" s="56"/>
      <c r="R23" s="54"/>
      <c r="S23" s="56"/>
      <c r="T23" s="6"/>
      <c r="U23" s="2"/>
      <c r="V23" s="94" t="s">
        <v>38</v>
      </c>
      <c r="W23" s="63"/>
      <c r="X23" s="18"/>
      <c r="Y23" s="95">
        <v>16</v>
      </c>
      <c r="Z23" s="96"/>
      <c r="AA23" s="34">
        <v>6.5780000000000003</v>
      </c>
      <c r="AB23" s="95">
        <v>200</v>
      </c>
      <c r="AC23" s="100"/>
      <c r="AD23" s="96"/>
      <c r="AE23" s="49">
        <f>+(Y23*AA23*AB23)/100</f>
        <v>210.49600000000001</v>
      </c>
      <c r="AF23" s="54"/>
      <c r="AG23" s="56"/>
      <c r="AH23" s="54"/>
      <c r="AI23" s="55"/>
      <c r="AJ23" s="56"/>
      <c r="AK23" s="54"/>
      <c r="AL23" s="56"/>
      <c r="AM23" s="54"/>
      <c r="AN23" s="56"/>
    </row>
    <row r="24" spans="1:40" ht="16.5">
      <c r="A24" s="28"/>
      <c r="B24" s="11"/>
      <c r="C24" s="18"/>
      <c r="D24" s="29"/>
      <c r="E24" s="27"/>
      <c r="F24" s="27"/>
      <c r="G24" s="29"/>
      <c r="H24" s="30"/>
      <c r="I24" s="27"/>
      <c r="J24" s="27"/>
      <c r="K24" s="31"/>
      <c r="L24" s="18"/>
      <c r="M24" s="31"/>
      <c r="N24" s="6"/>
      <c r="O24" s="18"/>
      <c r="P24" s="31"/>
      <c r="Q24" s="18"/>
      <c r="R24" s="31"/>
      <c r="S24" s="18"/>
      <c r="T24" s="6"/>
      <c r="U24" s="2"/>
      <c r="V24" s="28"/>
      <c r="W24" s="11"/>
      <c r="X24" s="18"/>
      <c r="Y24" s="29"/>
      <c r="Z24" s="27"/>
      <c r="AA24" s="27"/>
      <c r="AB24" s="29"/>
      <c r="AC24" s="30"/>
      <c r="AD24" s="27"/>
      <c r="AE24" s="27"/>
      <c r="AF24" s="31"/>
      <c r="AG24" s="18"/>
      <c r="AH24" s="31"/>
      <c r="AI24" s="6"/>
      <c r="AJ24" s="18"/>
      <c r="AK24" s="31"/>
      <c r="AL24" s="18"/>
      <c r="AM24" s="31"/>
      <c r="AN24" s="18"/>
    </row>
    <row r="25" spans="1:40" ht="16.5">
      <c r="A25" s="28"/>
      <c r="B25" s="11"/>
      <c r="C25" s="18"/>
      <c r="D25" s="29"/>
      <c r="E25" s="27"/>
      <c r="F25" s="27"/>
      <c r="G25" s="29"/>
      <c r="H25" s="30"/>
      <c r="I25" s="27"/>
      <c r="J25" s="27"/>
      <c r="K25" s="31"/>
      <c r="L25" s="18"/>
      <c r="M25" s="31"/>
      <c r="N25" s="6"/>
      <c r="O25" s="18"/>
      <c r="P25" s="31"/>
      <c r="Q25" s="18"/>
      <c r="R25" s="31"/>
      <c r="S25" s="18"/>
      <c r="T25" s="6"/>
      <c r="U25" s="2"/>
      <c r="V25" s="28"/>
      <c r="W25" s="11"/>
      <c r="X25" s="18"/>
      <c r="Y25" s="29"/>
      <c r="Z25" s="27"/>
      <c r="AA25" s="27"/>
      <c r="AB25" s="29"/>
      <c r="AC25" s="30"/>
      <c r="AD25" s="27"/>
      <c r="AE25" s="27"/>
      <c r="AF25" s="31"/>
      <c r="AG25" s="18"/>
      <c r="AH25" s="31"/>
      <c r="AI25" s="6"/>
      <c r="AJ25" s="18"/>
      <c r="AK25" s="31"/>
      <c r="AL25" s="18"/>
      <c r="AM25" s="31"/>
      <c r="AN25" s="18"/>
    </row>
    <row r="26" spans="1:40" ht="16.5">
      <c r="A26" s="28"/>
      <c r="B26" s="11"/>
      <c r="C26" s="18"/>
      <c r="D26" s="29"/>
      <c r="E26" s="27"/>
      <c r="F26" s="27"/>
      <c r="G26" s="29"/>
      <c r="H26" s="30"/>
      <c r="I26" s="27"/>
      <c r="J26" s="27"/>
      <c r="K26" s="31"/>
      <c r="L26" s="18"/>
      <c r="M26" s="31"/>
      <c r="N26" s="6"/>
      <c r="O26" s="18"/>
      <c r="P26" s="31"/>
      <c r="Q26" s="18"/>
      <c r="R26" s="31"/>
      <c r="S26" s="18"/>
      <c r="T26" s="6"/>
      <c r="U26" s="2"/>
      <c r="V26" s="28"/>
      <c r="W26" s="11"/>
      <c r="X26" s="18"/>
      <c r="Y26" s="29"/>
      <c r="Z26" s="27"/>
      <c r="AA26" s="27"/>
      <c r="AB26" s="29"/>
      <c r="AC26" s="30"/>
      <c r="AD26" s="27"/>
      <c r="AE26" s="27"/>
      <c r="AF26" s="31"/>
      <c r="AG26" s="18"/>
      <c r="AH26" s="31"/>
      <c r="AI26" s="6"/>
      <c r="AJ26" s="18"/>
      <c r="AK26" s="31"/>
      <c r="AL26" s="18"/>
      <c r="AM26" s="31"/>
      <c r="AN26" s="18"/>
    </row>
    <row r="27" spans="1:40" ht="16.5">
      <c r="A27" s="28"/>
      <c r="B27" s="11"/>
      <c r="C27" s="18"/>
      <c r="D27" s="29"/>
      <c r="E27" s="27"/>
      <c r="F27" s="27"/>
      <c r="G27" s="29"/>
      <c r="H27" s="30"/>
      <c r="I27" s="27"/>
      <c r="J27" s="27"/>
      <c r="K27" s="31"/>
      <c r="L27" s="18"/>
      <c r="M27" s="31"/>
      <c r="N27" s="6"/>
      <c r="O27" s="18"/>
      <c r="P27" s="31"/>
      <c r="Q27" s="18"/>
      <c r="R27" s="31"/>
      <c r="S27" s="18"/>
      <c r="T27" s="6"/>
      <c r="U27" s="2"/>
      <c r="V27" s="28"/>
      <c r="W27" s="11"/>
      <c r="X27" s="18"/>
      <c r="Y27" s="29"/>
      <c r="Z27" s="27"/>
      <c r="AA27" s="27"/>
      <c r="AB27" s="29"/>
      <c r="AC27" s="30"/>
      <c r="AD27" s="27"/>
      <c r="AE27" s="27"/>
      <c r="AF27" s="31"/>
      <c r="AG27" s="18"/>
      <c r="AH27" s="31"/>
      <c r="AI27" s="6"/>
      <c r="AJ27" s="18"/>
      <c r="AK27" s="31"/>
      <c r="AL27" s="18"/>
      <c r="AM27" s="31"/>
      <c r="AN27" s="18"/>
    </row>
    <row r="28" spans="1:40" ht="16.5">
      <c r="A28" s="28"/>
      <c r="B28" s="6"/>
      <c r="C28" s="18"/>
      <c r="D28" s="54"/>
      <c r="E28" s="56"/>
      <c r="F28" s="18"/>
      <c r="G28" s="54"/>
      <c r="H28" s="55"/>
      <c r="I28" s="56"/>
      <c r="J28" s="27"/>
      <c r="K28" s="54"/>
      <c r="L28" s="56"/>
      <c r="M28" s="54"/>
      <c r="N28" s="55"/>
      <c r="O28" s="56"/>
      <c r="P28" s="54"/>
      <c r="Q28" s="56"/>
      <c r="R28" s="54"/>
      <c r="S28" s="56"/>
      <c r="T28" s="6"/>
      <c r="U28" s="2"/>
      <c r="V28" s="28"/>
      <c r="W28" s="6"/>
      <c r="X28" s="18"/>
      <c r="Y28" s="54"/>
      <c r="Z28" s="56"/>
      <c r="AA28" s="18"/>
      <c r="AB28" s="54"/>
      <c r="AC28" s="55"/>
      <c r="AD28" s="56"/>
      <c r="AE28" s="27"/>
      <c r="AF28" s="54"/>
      <c r="AG28" s="56"/>
      <c r="AH28" s="54"/>
      <c r="AI28" s="55"/>
      <c r="AJ28" s="56"/>
      <c r="AK28" s="54"/>
      <c r="AL28" s="56"/>
      <c r="AM28" s="54"/>
      <c r="AN28" s="56"/>
    </row>
    <row r="29" spans="1:40" ht="16.5">
      <c r="A29" s="31"/>
      <c r="B29" s="6"/>
      <c r="C29" s="18"/>
      <c r="D29" s="54"/>
      <c r="E29" s="56"/>
      <c r="F29" s="18"/>
      <c r="G29" s="54"/>
      <c r="H29" s="55"/>
      <c r="I29" s="56"/>
      <c r="J29" s="18"/>
      <c r="K29" s="54"/>
      <c r="L29" s="56"/>
      <c r="M29" s="54"/>
      <c r="N29" s="55"/>
      <c r="O29" s="56"/>
      <c r="P29" s="54"/>
      <c r="Q29" s="56"/>
      <c r="R29" s="54"/>
      <c r="S29" s="56"/>
      <c r="T29" s="6"/>
      <c r="U29" s="2"/>
      <c r="V29" s="31"/>
      <c r="W29" s="6"/>
      <c r="X29" s="18"/>
      <c r="Y29" s="54"/>
      <c r="Z29" s="56"/>
      <c r="AA29" s="18"/>
      <c r="AB29" s="54"/>
      <c r="AC29" s="55"/>
      <c r="AD29" s="56"/>
      <c r="AE29" s="18"/>
      <c r="AF29" s="54"/>
      <c r="AG29" s="56"/>
      <c r="AH29" s="54"/>
      <c r="AI29" s="55"/>
      <c r="AJ29" s="56"/>
      <c r="AK29" s="54"/>
      <c r="AL29" s="56"/>
      <c r="AM29" s="54"/>
      <c r="AN29" s="56"/>
    </row>
    <row r="30" spans="1:40" ht="18.75" thickBot="1">
      <c r="A30" s="14"/>
      <c r="B30" s="77" t="s">
        <v>39</v>
      </c>
      <c r="C30" s="101"/>
      <c r="D30" s="102"/>
      <c r="E30" s="103"/>
      <c r="F30" s="32"/>
      <c r="G30" s="102"/>
      <c r="H30" s="104"/>
      <c r="I30" s="103"/>
      <c r="J30" s="42">
        <f>SUM(J18:J29)</f>
        <v>1648.316</v>
      </c>
      <c r="K30" s="54"/>
      <c r="L30" s="56"/>
      <c r="M30" s="54"/>
      <c r="N30" s="55"/>
      <c r="O30" s="56"/>
      <c r="P30" s="54"/>
      <c r="Q30" s="56"/>
      <c r="R30" s="54"/>
      <c r="S30" s="56"/>
      <c r="T30" s="6"/>
      <c r="U30" s="2"/>
      <c r="V30" s="14"/>
      <c r="W30" s="77" t="s">
        <v>39</v>
      </c>
      <c r="X30" s="101"/>
      <c r="Y30" s="102"/>
      <c r="Z30" s="103"/>
      <c r="AA30" s="32"/>
      <c r="AB30" s="102"/>
      <c r="AC30" s="104"/>
      <c r="AD30" s="103"/>
      <c r="AE30" s="42">
        <f>SUM(AE18:AE29)</f>
        <v>1648.316</v>
      </c>
      <c r="AF30" s="54"/>
      <c r="AG30" s="56"/>
      <c r="AH30" s="54"/>
      <c r="AI30" s="55"/>
      <c r="AJ30" s="56"/>
      <c r="AK30" s="54"/>
      <c r="AL30" s="56"/>
      <c r="AM30" s="54"/>
      <c r="AN30" s="56"/>
    </row>
    <row r="31" spans="1:40">
      <c r="A31" s="31"/>
      <c r="B31" s="6"/>
      <c r="C31" s="18"/>
      <c r="D31" s="54"/>
      <c r="E31" s="56"/>
      <c r="F31" s="18"/>
      <c r="G31" s="54"/>
      <c r="H31" s="55"/>
      <c r="I31" s="56"/>
      <c r="J31" s="18"/>
      <c r="K31" s="54"/>
      <c r="L31" s="56"/>
      <c r="M31" s="54"/>
      <c r="N31" s="55"/>
      <c r="O31" s="56"/>
      <c r="P31" s="54"/>
      <c r="Q31" s="56"/>
      <c r="R31" s="54"/>
      <c r="S31" s="56"/>
      <c r="T31" s="6"/>
      <c r="U31" s="2"/>
      <c r="V31" s="31"/>
      <c r="W31" s="6"/>
      <c r="X31" s="18"/>
      <c r="Y31" s="54"/>
      <c r="Z31" s="56"/>
      <c r="AA31" s="18"/>
      <c r="AB31" s="54"/>
      <c r="AC31" s="55"/>
      <c r="AD31" s="56"/>
      <c r="AE31" s="18"/>
      <c r="AF31" s="54"/>
      <c r="AG31" s="56"/>
      <c r="AH31" s="54"/>
      <c r="AI31" s="55"/>
      <c r="AJ31" s="56"/>
      <c r="AK31" s="54"/>
      <c r="AL31" s="56"/>
      <c r="AM31" s="54"/>
      <c r="AN31" s="56"/>
    </row>
    <row r="32" spans="1:40">
      <c r="A32" s="94" t="s">
        <v>40</v>
      </c>
      <c r="B32" s="63"/>
      <c r="C32" s="18"/>
      <c r="D32" s="54"/>
      <c r="E32" s="56"/>
      <c r="F32" s="40">
        <f>+J30</f>
        <v>1648.316</v>
      </c>
      <c r="G32" s="95">
        <v>9.68</v>
      </c>
      <c r="H32" s="100"/>
      <c r="I32" s="96"/>
      <c r="J32" s="18"/>
      <c r="K32" s="106">
        <f>+(F32*G32)/100</f>
        <v>159.5569888</v>
      </c>
      <c r="L32" s="107"/>
      <c r="M32" s="54"/>
      <c r="N32" s="55"/>
      <c r="O32" s="56"/>
      <c r="P32" s="54"/>
      <c r="Q32" s="56"/>
      <c r="R32" s="54"/>
      <c r="S32" s="56"/>
      <c r="T32" s="6"/>
      <c r="U32" s="2"/>
      <c r="V32" s="94" t="s">
        <v>40</v>
      </c>
      <c r="W32" s="63"/>
      <c r="X32" s="18"/>
      <c r="Y32" s="54"/>
      <c r="Z32" s="56"/>
      <c r="AA32" s="40">
        <f>+AE30</f>
        <v>1648.316</v>
      </c>
      <c r="AB32" s="95">
        <v>9.68</v>
      </c>
      <c r="AC32" s="100"/>
      <c r="AD32" s="96"/>
      <c r="AE32" s="18"/>
      <c r="AF32" s="106">
        <f>+(AA32*AB32)/100</f>
        <v>159.5569888</v>
      </c>
      <c r="AG32" s="107"/>
      <c r="AH32" s="54"/>
      <c r="AI32" s="55"/>
      <c r="AJ32" s="56"/>
      <c r="AK32" s="54"/>
      <c r="AL32" s="56"/>
      <c r="AM32" s="54"/>
      <c r="AN32" s="56"/>
    </row>
    <row r="33" spans="1:40">
      <c r="A33" s="94" t="s">
        <v>41</v>
      </c>
      <c r="B33" s="63"/>
      <c r="C33" s="105"/>
      <c r="D33" s="54"/>
      <c r="E33" s="56"/>
      <c r="F33" s="40">
        <f>+J30</f>
        <v>1648.316</v>
      </c>
      <c r="G33" s="54"/>
      <c r="H33" s="55"/>
      <c r="I33" s="56"/>
      <c r="J33" s="18"/>
      <c r="K33" s="54"/>
      <c r="L33" s="56"/>
      <c r="M33" s="95">
        <v>17.07</v>
      </c>
      <c r="N33" s="100"/>
      <c r="O33" s="96"/>
      <c r="P33" s="54"/>
      <c r="Q33" s="56"/>
      <c r="R33" s="106">
        <f>+(F33*M33)/100</f>
        <v>281.36754120000001</v>
      </c>
      <c r="S33" s="107"/>
      <c r="T33" s="35"/>
      <c r="U33" s="2"/>
      <c r="V33" s="94" t="s">
        <v>41</v>
      </c>
      <c r="W33" s="63"/>
      <c r="X33" s="105"/>
      <c r="Y33" s="54"/>
      <c r="Z33" s="56"/>
      <c r="AA33" s="40">
        <f>+AE30</f>
        <v>1648.316</v>
      </c>
      <c r="AB33" s="54"/>
      <c r="AC33" s="55"/>
      <c r="AD33" s="56"/>
      <c r="AE33" s="18"/>
      <c r="AF33" s="54"/>
      <c r="AG33" s="56"/>
      <c r="AH33" s="95">
        <v>17.07</v>
      </c>
      <c r="AI33" s="100"/>
      <c r="AJ33" s="96"/>
      <c r="AK33" s="54"/>
      <c r="AL33" s="56"/>
      <c r="AM33" s="106">
        <f>+(AA33*AH33)/100</f>
        <v>281.36754120000001</v>
      </c>
      <c r="AN33" s="107"/>
    </row>
    <row r="34" spans="1:40">
      <c r="A34" s="94" t="s">
        <v>42</v>
      </c>
      <c r="B34" s="63"/>
      <c r="C34" s="105"/>
      <c r="D34" s="54"/>
      <c r="E34" s="56"/>
      <c r="F34" s="40">
        <f>+J30</f>
        <v>1648.316</v>
      </c>
      <c r="G34" s="54"/>
      <c r="H34" s="55"/>
      <c r="I34" s="56"/>
      <c r="J34" s="18"/>
      <c r="K34" s="54"/>
      <c r="L34" s="56"/>
      <c r="M34" s="95">
        <v>2.1</v>
      </c>
      <c r="N34" s="100"/>
      <c r="O34" s="96"/>
      <c r="P34" s="54"/>
      <c r="Q34" s="56"/>
      <c r="R34" s="106">
        <f>+(F34*M34)/100</f>
        <v>34.614635999999997</v>
      </c>
      <c r="S34" s="107"/>
      <c r="T34" s="35"/>
      <c r="U34" s="2"/>
      <c r="V34" s="94" t="s">
        <v>42</v>
      </c>
      <c r="W34" s="63"/>
      <c r="X34" s="105"/>
      <c r="Y34" s="54"/>
      <c r="Z34" s="56"/>
      <c r="AA34" s="40">
        <f>+AE30</f>
        <v>1648.316</v>
      </c>
      <c r="AB34" s="54"/>
      <c r="AC34" s="55"/>
      <c r="AD34" s="56"/>
      <c r="AE34" s="18"/>
      <c r="AF34" s="54"/>
      <c r="AG34" s="56"/>
      <c r="AH34" s="95">
        <v>2.1</v>
      </c>
      <c r="AI34" s="100"/>
      <c r="AJ34" s="96"/>
      <c r="AK34" s="54"/>
      <c r="AL34" s="56"/>
      <c r="AM34" s="106">
        <f>+(AA34*AH34)/100</f>
        <v>34.614635999999997</v>
      </c>
      <c r="AN34" s="107"/>
    </row>
    <row r="35" spans="1:40">
      <c r="A35" s="31"/>
      <c r="B35" s="6"/>
      <c r="C35" s="18"/>
      <c r="D35" s="54"/>
      <c r="E35" s="56"/>
      <c r="F35" s="18"/>
      <c r="G35" s="54"/>
      <c r="H35" s="55"/>
      <c r="I35" s="56"/>
      <c r="J35" s="18"/>
      <c r="K35" s="54"/>
      <c r="L35" s="56"/>
      <c r="M35" s="54"/>
      <c r="N35" s="55"/>
      <c r="O35" s="56"/>
      <c r="P35" s="54"/>
      <c r="Q35" s="56"/>
      <c r="R35" s="54"/>
      <c r="S35" s="56"/>
      <c r="T35" s="6"/>
      <c r="U35" s="2"/>
      <c r="V35" s="31"/>
      <c r="W35" s="6"/>
      <c r="X35" s="18"/>
      <c r="Y35" s="54"/>
      <c r="Z35" s="56"/>
      <c r="AA35" s="18"/>
      <c r="AB35" s="54"/>
      <c r="AC35" s="55"/>
      <c r="AD35" s="56"/>
      <c r="AE35" s="18"/>
      <c r="AF35" s="54"/>
      <c r="AG35" s="56"/>
      <c r="AH35" s="54"/>
      <c r="AI35" s="55"/>
      <c r="AJ35" s="56"/>
      <c r="AK35" s="54"/>
      <c r="AL35" s="56"/>
      <c r="AM35" s="54"/>
      <c r="AN35" s="56"/>
    </row>
    <row r="36" spans="1:40" ht="15.75" thickBot="1">
      <c r="A36" s="14"/>
      <c r="B36" s="77" t="s">
        <v>43</v>
      </c>
      <c r="C36" s="101"/>
      <c r="D36" s="54"/>
      <c r="E36" s="56"/>
      <c r="F36" s="18"/>
      <c r="G36" s="54"/>
      <c r="H36" s="55"/>
      <c r="I36" s="56"/>
      <c r="J36" s="18"/>
      <c r="K36" s="108">
        <f>SUM(K32:L35)</f>
        <v>159.5569888</v>
      </c>
      <c r="L36" s="109"/>
      <c r="M36" s="54"/>
      <c r="N36" s="55"/>
      <c r="O36" s="56"/>
      <c r="P36" s="54"/>
      <c r="Q36" s="56"/>
      <c r="R36" s="108">
        <f>SUM(R33:S35)</f>
        <v>315.98217720000002</v>
      </c>
      <c r="S36" s="109"/>
      <c r="T36" s="36"/>
      <c r="U36" s="2"/>
      <c r="V36" s="14"/>
      <c r="W36" s="77" t="s">
        <v>43</v>
      </c>
      <c r="X36" s="101"/>
      <c r="Y36" s="54"/>
      <c r="Z36" s="56"/>
      <c r="AA36" s="18"/>
      <c r="AB36" s="54"/>
      <c r="AC36" s="55"/>
      <c r="AD36" s="56"/>
      <c r="AE36" s="18"/>
      <c r="AF36" s="108">
        <f>SUM(AF32:AG35)</f>
        <v>159.5569888</v>
      </c>
      <c r="AG36" s="109"/>
      <c r="AH36" s="54"/>
      <c r="AI36" s="55"/>
      <c r="AJ36" s="56"/>
      <c r="AK36" s="54"/>
      <c r="AL36" s="56"/>
      <c r="AM36" s="108">
        <f>SUM(AM33:AN35)</f>
        <v>315.98217720000002</v>
      </c>
      <c r="AN36" s="109"/>
    </row>
    <row r="37" spans="1:40">
      <c r="A37" s="31"/>
      <c r="B37" s="6"/>
      <c r="C37" s="32"/>
      <c r="D37" s="54"/>
      <c r="E37" s="56"/>
      <c r="F37" s="18"/>
      <c r="G37" s="54"/>
      <c r="H37" s="55"/>
      <c r="I37" s="56"/>
      <c r="J37" s="18"/>
      <c r="K37" s="102"/>
      <c r="L37" s="103"/>
      <c r="M37" s="54"/>
      <c r="N37" s="55"/>
      <c r="O37" s="56"/>
      <c r="P37" s="54"/>
      <c r="Q37" s="56"/>
      <c r="R37" s="54"/>
      <c r="S37" s="56"/>
      <c r="T37" s="6"/>
      <c r="U37" s="2"/>
      <c r="V37" s="31"/>
      <c r="W37" s="6"/>
      <c r="X37" s="32"/>
      <c r="Y37" s="54"/>
      <c r="Z37" s="56"/>
      <c r="AA37" s="18"/>
      <c r="AB37" s="54"/>
      <c r="AC37" s="55"/>
      <c r="AD37" s="56"/>
      <c r="AE37" s="18"/>
      <c r="AF37" s="102"/>
      <c r="AG37" s="103"/>
      <c r="AH37" s="54"/>
      <c r="AI37" s="55"/>
      <c r="AJ37" s="56"/>
      <c r="AK37" s="54"/>
      <c r="AL37" s="56"/>
      <c r="AM37" s="54"/>
      <c r="AN37" s="56"/>
    </row>
    <row r="38" spans="1:40">
      <c r="A38" s="94" t="s">
        <v>44</v>
      </c>
      <c r="B38" s="63"/>
      <c r="C38" s="18"/>
      <c r="D38" s="54"/>
      <c r="E38" s="56"/>
      <c r="F38" s="18"/>
      <c r="G38" s="54"/>
      <c r="H38" s="55"/>
      <c r="I38" s="56"/>
      <c r="J38" s="18"/>
      <c r="K38" s="106">
        <f>+J30-K36</f>
        <v>1488.7590112</v>
      </c>
      <c r="L38" s="107"/>
      <c r="M38" s="54"/>
      <c r="N38" s="55"/>
      <c r="O38" s="56"/>
      <c r="P38" s="54"/>
      <c r="Q38" s="56"/>
      <c r="R38" s="54"/>
      <c r="S38" s="56"/>
      <c r="T38" s="6"/>
      <c r="U38" s="2"/>
      <c r="V38" s="94" t="s">
        <v>44</v>
      </c>
      <c r="W38" s="63"/>
      <c r="X38" s="18"/>
      <c r="Y38" s="54"/>
      <c r="Z38" s="56"/>
      <c r="AA38" s="18"/>
      <c r="AB38" s="54"/>
      <c r="AC38" s="55"/>
      <c r="AD38" s="56"/>
      <c r="AE38" s="18"/>
      <c r="AF38" s="106">
        <f>+AE30-AF36</f>
        <v>1488.7590112</v>
      </c>
      <c r="AG38" s="107"/>
      <c r="AH38" s="54"/>
      <c r="AI38" s="55"/>
      <c r="AJ38" s="56"/>
      <c r="AK38" s="54"/>
      <c r="AL38" s="56"/>
      <c r="AM38" s="54"/>
      <c r="AN38" s="56"/>
    </row>
    <row r="39" spans="1:40">
      <c r="A39" s="28"/>
      <c r="B39" s="11"/>
      <c r="C39" s="18"/>
      <c r="D39" s="31"/>
      <c r="E39" s="18"/>
      <c r="F39" s="18"/>
      <c r="G39" s="31"/>
      <c r="H39" s="6"/>
      <c r="I39" s="18"/>
      <c r="J39" s="18"/>
      <c r="K39" s="39"/>
      <c r="L39" s="40"/>
      <c r="M39" s="31"/>
      <c r="N39" s="6"/>
      <c r="O39" s="18"/>
      <c r="P39" s="31"/>
      <c r="Q39" s="18"/>
      <c r="R39" s="31"/>
      <c r="S39" s="18"/>
      <c r="T39" s="6"/>
      <c r="U39" s="2"/>
      <c r="V39" s="28"/>
      <c r="W39" s="11"/>
      <c r="X39" s="18"/>
      <c r="Y39" s="31"/>
      <c r="Z39" s="18"/>
      <c r="AA39" s="18"/>
      <c r="AB39" s="31"/>
      <c r="AC39" s="6"/>
      <c r="AD39" s="18"/>
      <c r="AE39" s="18"/>
      <c r="AF39" s="39"/>
      <c r="AG39" s="40"/>
      <c r="AH39" s="31"/>
      <c r="AI39" s="6"/>
      <c r="AJ39" s="18"/>
      <c r="AK39" s="31"/>
      <c r="AL39" s="18"/>
      <c r="AM39" s="31"/>
      <c r="AN39" s="18"/>
    </row>
    <row r="40" spans="1:40">
      <c r="A40" s="28" t="s">
        <v>68</v>
      </c>
      <c r="B40" s="11"/>
      <c r="C40" s="18"/>
      <c r="D40" s="31"/>
      <c r="E40" s="18"/>
      <c r="F40" s="18"/>
      <c r="G40" s="31"/>
      <c r="H40" s="6"/>
      <c r="I40" s="18"/>
      <c r="J40" s="18"/>
      <c r="K40" s="106">
        <f>+IF(E12="C",0,IF(E12="M0",150,IF(E12="M1",240,IF(E12="M2",315,IF(E12="M3",375,IF(E12="M4",420,FALSE))))))</f>
        <v>0</v>
      </c>
      <c r="L40" s="107"/>
      <c r="M40" s="31"/>
      <c r="N40" s="6"/>
      <c r="O40" s="18"/>
      <c r="P40" s="31"/>
      <c r="Q40" s="18"/>
      <c r="R40" s="31"/>
      <c r="S40" s="18"/>
      <c r="T40" s="6"/>
      <c r="U40" s="2"/>
      <c r="V40" s="28" t="s">
        <v>68</v>
      </c>
      <c r="W40" s="11"/>
      <c r="X40" s="18"/>
      <c r="Y40" s="31"/>
      <c r="Z40" s="18"/>
      <c r="AA40" s="18"/>
      <c r="AB40" s="31"/>
      <c r="AC40" s="6"/>
      <c r="AD40" s="18"/>
      <c r="AE40" s="18"/>
      <c r="AF40" s="106">
        <f>+IF(Z12="C",0,IF(Z12="M0",150,IF(Z12="M1",240,IF(Z12="M2",315,IF(Z12="M3",375,IF(Z12="M4",420,FALSE))))))</f>
        <v>0</v>
      </c>
      <c r="AG40" s="107"/>
      <c r="AH40" s="31"/>
      <c r="AI40" s="6"/>
      <c r="AJ40" s="18"/>
      <c r="AK40" s="31"/>
      <c r="AL40" s="18"/>
      <c r="AM40" s="31"/>
      <c r="AN40" s="18"/>
    </row>
    <row r="41" spans="1:40">
      <c r="A41" s="28" t="s">
        <v>69</v>
      </c>
      <c r="B41" s="11"/>
      <c r="C41" s="18"/>
      <c r="D41" s="31"/>
      <c r="E41" s="18"/>
      <c r="F41" s="18"/>
      <c r="G41" s="31"/>
      <c r="H41" s="6"/>
      <c r="I41" s="18"/>
      <c r="J41" s="18"/>
      <c r="K41" s="106">
        <f>+IF(((K38*12)*10%)&gt;2000,2000,((K38*12)*10%))</f>
        <v>1786.5108134400002</v>
      </c>
      <c r="L41" s="107"/>
      <c r="M41" s="31"/>
      <c r="N41" s="6"/>
      <c r="O41" s="18"/>
      <c r="P41" s="31"/>
      <c r="Q41" s="18"/>
      <c r="R41" s="31"/>
      <c r="S41" s="18"/>
      <c r="T41" s="6"/>
      <c r="U41" s="2"/>
      <c r="V41" s="28" t="s">
        <v>69</v>
      </c>
      <c r="W41" s="11"/>
      <c r="X41" s="18"/>
      <c r="Y41" s="31"/>
      <c r="Z41" s="18"/>
      <c r="AA41" s="18"/>
      <c r="AB41" s="31"/>
      <c r="AC41" s="6"/>
      <c r="AD41" s="18"/>
      <c r="AE41" s="18"/>
      <c r="AF41" s="106">
        <f>+IF(((AF38*12)*10%)&gt;2000,2000,((AF38*12)*10%))</f>
        <v>1786.5108134400002</v>
      </c>
      <c r="AG41" s="107"/>
      <c r="AH41" s="31"/>
      <c r="AI41" s="6"/>
      <c r="AJ41" s="18"/>
      <c r="AK41" s="31"/>
      <c r="AL41" s="18"/>
      <c r="AM41" s="31"/>
      <c r="AN41" s="18"/>
    </row>
    <row r="42" spans="1:40">
      <c r="A42" s="28" t="s">
        <v>70</v>
      </c>
      <c r="B42" s="11"/>
      <c r="C42" s="18"/>
      <c r="D42" s="31"/>
      <c r="E42" s="18"/>
      <c r="F42" s="18"/>
      <c r="G42" s="31"/>
      <c r="H42" s="6"/>
      <c r="I42" s="18"/>
      <c r="J42" s="18"/>
      <c r="K42" s="110">
        <v>0</v>
      </c>
      <c r="L42" s="111"/>
      <c r="M42" s="31"/>
      <c r="N42" s="6"/>
      <c r="O42" s="18"/>
      <c r="P42" s="31"/>
      <c r="Q42" s="18"/>
      <c r="R42" s="31"/>
      <c r="S42" s="18"/>
      <c r="T42" s="6"/>
      <c r="U42" s="2"/>
      <c r="V42" s="28" t="s">
        <v>70</v>
      </c>
      <c r="W42" s="11"/>
      <c r="X42" s="18"/>
      <c r="Y42" s="31"/>
      <c r="Z42" s="18"/>
      <c r="AA42" s="18"/>
      <c r="AB42" s="31"/>
      <c r="AC42" s="6"/>
      <c r="AD42" s="18"/>
      <c r="AE42" s="18"/>
      <c r="AF42" s="110">
        <v>0</v>
      </c>
      <c r="AG42" s="111"/>
      <c r="AH42" s="31"/>
      <c r="AI42" s="6"/>
      <c r="AJ42" s="18"/>
      <c r="AK42" s="31"/>
      <c r="AL42" s="18"/>
      <c r="AM42" s="31"/>
      <c r="AN42" s="18"/>
    </row>
    <row r="43" spans="1:40">
      <c r="A43" s="28"/>
      <c r="B43" s="11"/>
      <c r="C43" s="18"/>
      <c r="D43" s="31"/>
      <c r="E43" s="18"/>
      <c r="F43" s="18"/>
      <c r="G43" s="31"/>
      <c r="H43" s="6"/>
      <c r="I43" s="18"/>
      <c r="J43" s="18"/>
      <c r="K43" s="33"/>
      <c r="L43" s="34"/>
      <c r="M43" s="31"/>
      <c r="N43" s="6"/>
      <c r="O43" s="18"/>
      <c r="P43" s="31"/>
      <c r="Q43" s="18"/>
      <c r="R43" s="31"/>
      <c r="S43" s="18"/>
      <c r="T43" s="6"/>
      <c r="U43" s="2"/>
      <c r="V43" s="28"/>
      <c r="W43" s="11"/>
      <c r="X43" s="18"/>
      <c r="Y43" s="31"/>
      <c r="Z43" s="18"/>
      <c r="AA43" s="18"/>
      <c r="AB43" s="31"/>
      <c r="AC43" s="6"/>
      <c r="AD43" s="18"/>
      <c r="AE43" s="18"/>
      <c r="AF43" s="33"/>
      <c r="AG43" s="34"/>
      <c r="AH43" s="31"/>
      <c r="AI43" s="6"/>
      <c r="AJ43" s="18"/>
      <c r="AK43" s="31"/>
      <c r="AL43" s="18"/>
      <c r="AM43" s="31"/>
      <c r="AN43" s="18"/>
    </row>
    <row r="44" spans="1:40">
      <c r="A44" s="28" t="s">
        <v>45</v>
      </c>
      <c r="B44" s="6"/>
      <c r="C44" s="18"/>
      <c r="D44" s="54"/>
      <c r="E44" s="56"/>
      <c r="F44" s="18"/>
      <c r="G44" s="54"/>
      <c r="H44" s="55"/>
      <c r="I44" s="56"/>
      <c r="J44" s="18"/>
      <c r="K44" s="106">
        <f>IF(((K38*12)-K42-K41-K40)&gt;70000,(((((K38*12)-K42-K41-K40)-70000)*40%)+20750),IF(((K38*12)-K42-K41-K40)&gt;50000,(((((K38*12)-K42-K41-K40)-50000)*38%)+13150),IF(((K38*12)-K42-K41-K40)&gt;40000,((((((K38*12)-K42-K41-K40))-40000)*36%)+9550),IF(((K38*12)-K42-K41-K40)&gt;30000,((((((K38*12)-K42-K41-K40))-30000)*33%)+6250),IF(((K38*12)-K42-K41-K40)&gt;20000,(((((K38*12)-K42-K41-K40))-20000)*30%)+3250,IF(((K38*12)-K42-K41-K40)&gt;10000,((((((K38*12)-K42-K41-K40))-10000)*25%)+750),IF(((K38*12)-K42-K41-K40)&gt;5000,((((((K38*12)-K42-K41-K40))-5000)*15%)),0)))))))/12</f>
        <v>189.1374441866667</v>
      </c>
      <c r="L44" s="107"/>
      <c r="M44" s="54"/>
      <c r="N44" s="55"/>
      <c r="O44" s="56"/>
      <c r="P44" s="54"/>
      <c r="Q44" s="56"/>
      <c r="R44" s="54"/>
      <c r="S44" s="56"/>
      <c r="T44" s="6"/>
      <c r="U44" s="2"/>
      <c r="V44" s="28" t="s">
        <v>45</v>
      </c>
      <c r="W44" s="6"/>
      <c r="X44" s="18"/>
      <c r="Y44" s="54"/>
      <c r="Z44" s="56"/>
      <c r="AA44" s="18"/>
      <c r="AB44" s="54"/>
      <c r="AC44" s="55"/>
      <c r="AD44" s="56"/>
      <c r="AE44" s="18"/>
      <c r="AF44" s="106">
        <f>IF(((AF38*12)-AF42-AF41-AF40)&gt;70000,(((((AF38*12)-AF42-AF41-AF40)-70000)*40%)+20750),IF(((AF38*12)-AF42-AF41-AF40)&gt;50000,(((((AF38*12)-AF42-AF41-AF40)-50000)*38%)+13150),IF(((AF38*12)-AF42-AF41-AF40)&gt;40000,((((((AF38*12)-AF42-AF41-AF40))-40000)*36%)+9550),IF(((AF38*12)-AF42-AF41-AF40)&gt;30000,((((((AF38*12)-AF42-AF41-AF40))-30000)*33%)+6250),IF(((AF38*12)-AF42-AF41-AF40)&gt;20000,(((((AF38*12)-AF42-AF41-AF40))-20000)*30%)+3250,IF(((AF38*12)-AF42-AF41-AF40)&gt;10000,((((((AF38*12)-AF42-AF41-AF40))-10000)*25%)+750),IF(((AF38*12)-AF42-AF41-AF40)&gt;5000,((((((AF38*12)-AF42-AF41-AF40))-5000)*15%)),0)))))))/12</f>
        <v>189.1374441866667</v>
      </c>
      <c r="AG44" s="107"/>
      <c r="AH44" s="54"/>
      <c r="AI44" s="55"/>
      <c r="AJ44" s="56"/>
      <c r="AK44" s="54"/>
      <c r="AL44" s="56"/>
      <c r="AM44" s="54"/>
      <c r="AN44" s="56"/>
    </row>
    <row r="45" spans="1:40">
      <c r="A45" s="43" t="s">
        <v>72</v>
      </c>
      <c r="B45" s="125"/>
      <c r="C45" s="45"/>
      <c r="D45" s="126"/>
      <c r="E45" s="56"/>
      <c r="F45" s="18"/>
      <c r="G45" s="54"/>
      <c r="H45" s="55"/>
      <c r="I45" s="56"/>
      <c r="J45" s="18"/>
      <c r="K45" s="106">
        <f>IF(((K38*12)-K42-K41-K40)&gt;70000,(((((K38*12)-K42-K41-K40)-70000)*40.5%)+21100),IF(((K38*12)-K42-K41-K40)&gt;50000,(((((K38*12)-K42-K41-K40)-50000)*38.5%)+13400),IF(((K38*12)-K42-K41-K40)&gt;40000,((((((K38*12)-K42-K41-K40))-40000)*36.5%)+9750),IF(((K38*12)-K42-K41-K40)&gt;30000,((((((K38*12)-K42-K41-K40))-30000)*33.5%)+6400),IF(((K38*12)-K42-K41-K40)&gt;20000,(((((K38*12)-K42-K41-K40))-20000)*30.5%)+3350,IF(((K38*12)-K42-K41-K40)&gt;10000,((((((K38*12)-K42-K41-K40))-10000)*25.5%)+800),IF(((K38*12)-K42-K41-K40)&gt;5000,((((((K38*12)-K42-K41-K40))-5000)*15.5%)+25),0)))))))/12</f>
        <v>195.8368597370667</v>
      </c>
      <c r="L45" s="107"/>
      <c r="M45" s="54"/>
      <c r="N45" s="55"/>
      <c r="O45" s="56"/>
      <c r="P45" s="54"/>
      <c r="Q45" s="56"/>
      <c r="R45" s="54"/>
      <c r="S45" s="56"/>
      <c r="T45" s="6"/>
      <c r="U45" s="2"/>
      <c r="V45" s="43" t="s">
        <v>72</v>
      </c>
      <c r="W45" s="125"/>
      <c r="X45" s="45"/>
      <c r="Y45" s="126"/>
      <c r="Z45" s="56"/>
      <c r="AA45" s="18"/>
      <c r="AB45" s="54"/>
      <c r="AC45" s="55"/>
      <c r="AD45" s="56"/>
      <c r="AE45" s="18"/>
      <c r="AF45" s="106">
        <f>IF(((AF38*12)-AF42-AF41-AF40)&gt;70000,(((((AF38*12)-AF42-AF41-AF40)-70000)*40.5%)+21100),IF(((AF38*12)-AF42-AF41-AF40)&gt;50000,(((((AF38*12)-AF42-AF41-AF40)-50000)*38.5%)+13400),IF(((AF38*12)-AF42-AF41-AF40)&gt;40000,((((((AF38*12)-AF42-AF41-AF40))-40000)*36.5%)+9750),IF(((AF38*12)-AF42-AF41-AF40)&gt;30000,((((((AF38*12)-AF42-AF41-AF40))-30000)*33.5%)+6400),IF(((AF38*12)-AF42-AF41-AF40)&gt;20000,(((((AF38*12)-AF42-AF41-AF40))-20000)*30.5%)+3350,IF(((AF38*12)-AF42-AF41-AF40)&gt;10000,((((((AF38*12)-AF42-AF41-AF40))-10000)*25.5%)+800),IF(((AF38*12)-AF42-AF41-AF40)&gt;5000,((((((AF38*12)-AF42-AF41-AF40))-5000)*15.5%)+25),0)))))))/12</f>
        <v>195.8368597370667</v>
      </c>
      <c r="AG45" s="107"/>
      <c r="AH45" s="54"/>
      <c r="AI45" s="55"/>
      <c r="AJ45" s="56"/>
      <c r="AK45" s="54"/>
      <c r="AL45" s="56"/>
      <c r="AM45" s="54"/>
      <c r="AN45" s="56"/>
    </row>
    <row r="46" spans="1:40" ht="15.75" thickBot="1">
      <c r="A46" s="46" t="s">
        <v>71</v>
      </c>
      <c r="B46" s="47"/>
      <c r="C46" s="48"/>
      <c r="D46" s="125"/>
      <c r="E46" s="45"/>
      <c r="F46" s="45"/>
      <c r="G46" s="43"/>
      <c r="H46" s="44"/>
      <c r="I46" s="45"/>
      <c r="J46" s="45"/>
      <c r="K46" s="106">
        <f>+K45-K44</f>
        <v>6.6994155504000048</v>
      </c>
      <c r="L46" s="107"/>
      <c r="M46" s="43"/>
      <c r="N46" s="44"/>
      <c r="O46" s="45"/>
      <c r="P46" s="43"/>
      <c r="Q46" s="45"/>
      <c r="R46" s="43"/>
      <c r="S46" s="45"/>
      <c r="T46" s="44"/>
      <c r="U46" s="2"/>
      <c r="V46" s="46" t="s">
        <v>71</v>
      </c>
      <c r="W46" s="47"/>
      <c r="X46" s="48"/>
      <c r="Y46" s="125"/>
      <c r="Z46" s="45"/>
      <c r="AA46" s="45"/>
      <c r="AB46" s="43"/>
      <c r="AC46" s="44"/>
      <c r="AD46" s="45"/>
      <c r="AE46" s="45"/>
      <c r="AF46" s="106">
        <f>+AF45-AF44</f>
        <v>6.6994155504000048</v>
      </c>
      <c r="AG46" s="107"/>
      <c r="AH46" s="43"/>
      <c r="AI46" s="44"/>
      <c r="AJ46" s="45"/>
      <c r="AK46" s="43"/>
      <c r="AL46" s="45"/>
      <c r="AM46" s="43"/>
      <c r="AN46" s="45"/>
    </row>
    <row r="47" spans="1:40">
      <c r="A47" s="31"/>
      <c r="B47" s="6"/>
      <c r="C47" s="18"/>
      <c r="D47" s="54"/>
      <c r="E47" s="56"/>
      <c r="F47" s="18"/>
      <c r="G47" s="54"/>
      <c r="H47" s="55"/>
      <c r="I47" s="56"/>
      <c r="J47" s="18"/>
      <c r="K47" s="54"/>
      <c r="L47" s="56"/>
      <c r="M47" s="54"/>
      <c r="N47" s="55"/>
      <c r="O47" s="56"/>
      <c r="P47" s="54"/>
      <c r="Q47" s="56"/>
      <c r="R47" s="54"/>
      <c r="S47" s="56"/>
      <c r="T47" s="6"/>
      <c r="U47" s="2"/>
      <c r="V47" s="31"/>
      <c r="W47" s="6"/>
      <c r="X47" s="18"/>
      <c r="Y47" s="54"/>
      <c r="Z47" s="56"/>
      <c r="AA47" s="18"/>
      <c r="AB47" s="54"/>
      <c r="AC47" s="55"/>
      <c r="AD47" s="56"/>
      <c r="AE47" s="18"/>
      <c r="AF47" s="54"/>
      <c r="AG47" s="56"/>
      <c r="AH47" s="54"/>
      <c r="AI47" s="55"/>
      <c r="AJ47" s="56"/>
      <c r="AK47" s="54"/>
      <c r="AL47" s="56"/>
      <c r="AM47" s="54"/>
      <c r="AN47" s="56"/>
    </row>
    <row r="48" spans="1:40">
      <c r="A48" s="31"/>
      <c r="B48" s="6"/>
      <c r="C48" s="18"/>
      <c r="D48" s="31"/>
      <c r="E48" s="18"/>
      <c r="F48" s="18"/>
      <c r="G48" s="31"/>
      <c r="H48" s="6"/>
      <c r="I48" s="18"/>
      <c r="J48" s="18"/>
      <c r="K48" s="31"/>
      <c r="L48" s="18"/>
      <c r="M48" s="31"/>
      <c r="N48" s="6"/>
      <c r="O48" s="18"/>
      <c r="P48" s="31"/>
      <c r="Q48" s="18"/>
      <c r="R48" s="31"/>
      <c r="S48" s="18"/>
      <c r="T48" s="6"/>
      <c r="U48" s="2"/>
      <c r="V48" s="31"/>
      <c r="W48" s="6"/>
      <c r="X48" s="18"/>
      <c r="Y48" s="31"/>
      <c r="Z48" s="18"/>
      <c r="AA48" s="18"/>
      <c r="AB48" s="31"/>
      <c r="AC48" s="6"/>
      <c r="AD48" s="18"/>
      <c r="AE48" s="18"/>
      <c r="AF48" s="31"/>
      <c r="AG48" s="18"/>
      <c r="AH48" s="31"/>
      <c r="AI48" s="6"/>
      <c r="AJ48" s="18"/>
      <c r="AK48" s="31"/>
      <c r="AL48" s="18"/>
      <c r="AM48" s="31"/>
      <c r="AN48" s="18"/>
    </row>
    <row r="49" spans="1:40">
      <c r="A49" s="31"/>
      <c r="B49" s="6"/>
      <c r="C49" s="18"/>
      <c r="D49" s="54"/>
      <c r="E49" s="56"/>
      <c r="F49" s="18"/>
      <c r="G49" s="54"/>
      <c r="H49" s="55"/>
      <c r="I49" s="56"/>
      <c r="J49" s="18"/>
      <c r="K49" s="54"/>
      <c r="L49" s="56"/>
      <c r="M49" s="54"/>
      <c r="N49" s="55"/>
      <c r="O49" s="56"/>
      <c r="P49" s="54"/>
      <c r="Q49" s="56"/>
      <c r="R49" s="54"/>
      <c r="S49" s="56"/>
      <c r="T49" s="6"/>
      <c r="U49" s="2"/>
      <c r="V49" s="31"/>
      <c r="W49" s="6"/>
      <c r="X49" s="18"/>
      <c r="Y49" s="54"/>
      <c r="Z49" s="56"/>
      <c r="AA49" s="18"/>
      <c r="AB49" s="54"/>
      <c r="AC49" s="55"/>
      <c r="AD49" s="56"/>
      <c r="AE49" s="18"/>
      <c r="AF49" s="54"/>
      <c r="AG49" s="56"/>
      <c r="AH49" s="54"/>
      <c r="AI49" s="55"/>
      <c r="AJ49" s="56"/>
      <c r="AK49" s="54"/>
      <c r="AL49" s="56"/>
      <c r="AM49" s="54"/>
      <c r="AN49" s="56"/>
    </row>
    <row r="50" spans="1:40">
      <c r="A50" s="28" t="s">
        <v>46</v>
      </c>
      <c r="B50" s="6"/>
      <c r="C50" s="18"/>
      <c r="D50" s="54"/>
      <c r="E50" s="56"/>
      <c r="F50" s="18"/>
      <c r="G50" s="54"/>
      <c r="H50" s="55"/>
      <c r="I50" s="56"/>
      <c r="J50" s="40">
        <f>+K38-K44-K46</f>
        <v>1292.9221514629332</v>
      </c>
      <c r="K50" s="54"/>
      <c r="L50" s="56"/>
      <c r="M50" s="54"/>
      <c r="N50" s="55"/>
      <c r="O50" s="56"/>
      <c r="P50" s="54"/>
      <c r="Q50" s="56"/>
      <c r="R50" s="54"/>
      <c r="S50" s="56"/>
      <c r="T50" s="6"/>
      <c r="U50" s="2"/>
      <c r="V50" s="28" t="s">
        <v>46</v>
      </c>
      <c r="W50" s="6"/>
      <c r="X50" s="18"/>
      <c r="Y50" s="54"/>
      <c r="Z50" s="56"/>
      <c r="AA50" s="18"/>
      <c r="AB50" s="54"/>
      <c r="AC50" s="55"/>
      <c r="AD50" s="56"/>
      <c r="AE50" s="40">
        <f>+AF38-AF44-AF46</f>
        <v>1292.9221514629332</v>
      </c>
      <c r="AF50" s="54"/>
      <c r="AG50" s="56"/>
      <c r="AH50" s="54"/>
      <c r="AI50" s="55"/>
      <c r="AJ50" s="56"/>
      <c r="AK50" s="54"/>
      <c r="AL50" s="56"/>
      <c r="AM50" s="54"/>
      <c r="AN50" s="56"/>
    </row>
    <row r="51" spans="1:40">
      <c r="A51" s="28" t="s">
        <v>47</v>
      </c>
      <c r="B51" s="6"/>
      <c r="C51" s="18"/>
      <c r="D51" s="54"/>
      <c r="E51" s="56"/>
      <c r="F51" s="18"/>
      <c r="G51" s="54"/>
      <c r="H51" s="55"/>
      <c r="I51" s="56"/>
      <c r="J51" s="18"/>
      <c r="K51" s="110">
        <v>300</v>
      </c>
      <c r="L51" s="111"/>
      <c r="M51" s="54"/>
      <c r="N51" s="55"/>
      <c r="O51" s="56"/>
      <c r="P51" s="54"/>
      <c r="Q51" s="56"/>
      <c r="R51" s="54"/>
      <c r="S51" s="56"/>
      <c r="T51" s="6"/>
      <c r="U51" s="2"/>
      <c r="V51" s="28" t="s">
        <v>47</v>
      </c>
      <c r="W51" s="6"/>
      <c r="X51" s="18"/>
      <c r="Y51" s="54"/>
      <c r="Z51" s="56"/>
      <c r="AA51" s="18"/>
      <c r="AB51" s="54"/>
      <c r="AC51" s="55"/>
      <c r="AD51" s="56"/>
      <c r="AE51" s="18"/>
      <c r="AF51" s="110">
        <v>300</v>
      </c>
      <c r="AG51" s="111"/>
      <c r="AH51" s="54"/>
      <c r="AI51" s="55"/>
      <c r="AJ51" s="56"/>
      <c r="AK51" s="54"/>
      <c r="AL51" s="56"/>
      <c r="AM51" s="54"/>
      <c r="AN51" s="56"/>
    </row>
    <row r="52" spans="1:40">
      <c r="A52" s="28" t="s">
        <v>48</v>
      </c>
      <c r="B52" s="6"/>
      <c r="C52" s="18"/>
      <c r="D52" s="54"/>
      <c r="E52" s="56"/>
      <c r="F52" s="18"/>
      <c r="G52" s="54"/>
      <c r="H52" s="55"/>
      <c r="I52" s="56"/>
      <c r="J52" s="40">
        <f>+J50-K51</f>
        <v>992.92215146293324</v>
      </c>
      <c r="K52" s="54"/>
      <c r="L52" s="56"/>
      <c r="M52" s="54"/>
      <c r="N52" s="55"/>
      <c r="O52" s="56"/>
      <c r="P52" s="54"/>
      <c r="Q52" s="56"/>
      <c r="R52" s="54"/>
      <c r="S52" s="56"/>
      <c r="T52" s="6"/>
      <c r="U52" s="2"/>
      <c r="V52" s="28" t="s">
        <v>48</v>
      </c>
      <c r="W52" s="6"/>
      <c r="X52" s="18"/>
      <c r="Y52" s="54"/>
      <c r="Z52" s="56"/>
      <c r="AA52" s="18"/>
      <c r="AB52" s="54"/>
      <c r="AC52" s="55"/>
      <c r="AD52" s="56"/>
      <c r="AE52" s="40">
        <f>+AE50-AF51</f>
        <v>992.92215146293324</v>
      </c>
      <c r="AF52" s="54"/>
      <c r="AG52" s="56"/>
      <c r="AH52" s="54"/>
      <c r="AI52" s="55"/>
      <c r="AJ52" s="56"/>
      <c r="AK52" s="54"/>
      <c r="AL52" s="56"/>
      <c r="AM52" s="54"/>
      <c r="AN52" s="56"/>
    </row>
    <row r="53" spans="1:40" ht="15.75" thickBot="1">
      <c r="A53" s="14"/>
      <c r="B53" s="12"/>
      <c r="C53" s="13"/>
      <c r="D53" s="112"/>
      <c r="E53" s="62"/>
      <c r="F53" s="13"/>
      <c r="G53" s="112"/>
      <c r="H53" s="61"/>
      <c r="I53" s="62"/>
      <c r="J53" s="13"/>
      <c r="K53" s="112"/>
      <c r="L53" s="62"/>
      <c r="M53" s="112"/>
      <c r="N53" s="61"/>
      <c r="O53" s="62"/>
      <c r="P53" s="112"/>
      <c r="Q53" s="62"/>
      <c r="R53" s="112"/>
      <c r="S53" s="62"/>
      <c r="T53" s="6"/>
      <c r="U53" s="2"/>
      <c r="V53" s="14"/>
      <c r="W53" s="12"/>
      <c r="X53" s="13"/>
      <c r="Y53" s="112"/>
      <c r="Z53" s="62"/>
      <c r="AA53" s="13"/>
      <c r="AB53" s="112"/>
      <c r="AC53" s="61"/>
      <c r="AD53" s="62"/>
      <c r="AE53" s="13"/>
      <c r="AF53" s="112"/>
      <c r="AG53" s="62"/>
      <c r="AH53" s="112"/>
      <c r="AI53" s="61"/>
      <c r="AJ53" s="62"/>
      <c r="AK53" s="112"/>
      <c r="AL53" s="62"/>
      <c r="AM53" s="112"/>
      <c r="AN53" s="62"/>
    </row>
    <row r="54" spans="1:40">
      <c r="A54" s="31"/>
      <c r="B54" s="6"/>
      <c r="C54" s="6"/>
      <c r="D54" s="59"/>
      <c r="E54" s="59"/>
      <c r="F54" s="6"/>
      <c r="G54" s="59"/>
      <c r="H54" s="59"/>
      <c r="I54" s="59"/>
      <c r="J54" s="6"/>
      <c r="K54" s="59"/>
      <c r="L54" s="59"/>
      <c r="M54" s="59"/>
      <c r="N54" s="59"/>
      <c r="O54" s="59"/>
      <c r="P54" s="70" t="s">
        <v>49</v>
      </c>
      <c r="Q54" s="70"/>
      <c r="R54" s="70"/>
      <c r="S54" s="113"/>
      <c r="T54" s="19"/>
      <c r="U54" s="2"/>
      <c r="V54" s="31"/>
      <c r="W54" s="6"/>
      <c r="X54" s="6"/>
      <c r="Y54" s="59"/>
      <c r="Z54" s="59"/>
      <c r="AA54" s="6"/>
      <c r="AB54" s="59"/>
      <c r="AC54" s="59"/>
      <c r="AD54" s="59"/>
      <c r="AE54" s="6"/>
      <c r="AF54" s="59"/>
      <c r="AG54" s="59"/>
      <c r="AH54" s="59"/>
      <c r="AI54" s="59"/>
      <c r="AJ54" s="59"/>
      <c r="AK54" s="70" t="s">
        <v>49</v>
      </c>
      <c r="AL54" s="70"/>
      <c r="AM54" s="70"/>
      <c r="AN54" s="113"/>
    </row>
    <row r="55" spans="1:40" ht="15.75" thickBot="1">
      <c r="A55" s="14"/>
      <c r="B55" s="12"/>
      <c r="C55" s="12"/>
      <c r="D55" s="61"/>
      <c r="E55" s="61"/>
      <c r="F55" s="12"/>
      <c r="G55" s="61"/>
      <c r="H55" s="61"/>
      <c r="I55" s="61"/>
      <c r="J55" s="12"/>
      <c r="K55" s="61"/>
      <c r="L55" s="61"/>
      <c r="M55" s="61"/>
      <c r="N55" s="61"/>
      <c r="O55" s="61"/>
      <c r="P55" s="114">
        <f>+J52</f>
        <v>992.92215146293324</v>
      </c>
      <c r="Q55" s="115"/>
      <c r="R55" s="61"/>
      <c r="S55" s="62"/>
      <c r="T55" s="6"/>
      <c r="U55" s="2"/>
      <c r="V55" s="14"/>
      <c r="W55" s="12"/>
      <c r="X55" s="12"/>
      <c r="Y55" s="61"/>
      <c r="Z55" s="61"/>
      <c r="AA55" s="12"/>
      <c r="AB55" s="61"/>
      <c r="AC55" s="61"/>
      <c r="AD55" s="61"/>
      <c r="AE55" s="12"/>
      <c r="AF55" s="61"/>
      <c r="AG55" s="61"/>
      <c r="AH55" s="61"/>
      <c r="AI55" s="61"/>
      <c r="AJ55" s="61"/>
      <c r="AK55" s="114">
        <f>+AE52</f>
        <v>992.92215146293324</v>
      </c>
      <c r="AL55" s="115"/>
      <c r="AM55" s="61"/>
      <c r="AN55" s="62"/>
    </row>
    <row r="56" spans="1:40" ht="15.75" thickBot="1">
      <c r="A56" s="12"/>
      <c r="B56" s="12"/>
      <c r="C56" s="12"/>
      <c r="D56" s="66"/>
      <c r="E56" s="66"/>
      <c r="F56" s="12"/>
      <c r="G56" s="66"/>
      <c r="H56" s="66"/>
      <c r="I56" s="66"/>
      <c r="J56" s="12"/>
      <c r="K56" s="59"/>
      <c r="L56" s="59"/>
      <c r="M56" s="66"/>
      <c r="N56" s="66"/>
      <c r="O56" s="66"/>
      <c r="P56" s="66"/>
      <c r="Q56" s="66"/>
      <c r="R56" s="66"/>
      <c r="S56" s="66"/>
      <c r="T56" s="6"/>
      <c r="U56" s="2"/>
      <c r="V56" s="12"/>
      <c r="W56" s="12"/>
      <c r="X56" s="12"/>
      <c r="Y56" s="66"/>
      <c r="Z56" s="66"/>
      <c r="AA56" s="12"/>
      <c r="AB56" s="66"/>
      <c r="AC56" s="66"/>
      <c r="AD56" s="66"/>
      <c r="AE56" s="12"/>
      <c r="AF56" s="59"/>
      <c r="AG56" s="59"/>
      <c r="AH56" s="66"/>
      <c r="AI56" s="66"/>
      <c r="AJ56" s="66"/>
      <c r="AK56" s="66"/>
      <c r="AL56" s="66"/>
      <c r="AM56" s="66"/>
      <c r="AN56" s="66"/>
    </row>
    <row r="57" spans="1:40" ht="15.75" thickBot="1">
      <c r="A57" s="116" t="s">
        <v>50</v>
      </c>
      <c r="B57" s="117"/>
      <c r="C57" s="118" t="s">
        <v>51</v>
      </c>
      <c r="D57" s="119"/>
      <c r="E57" s="117"/>
      <c r="F57" s="118" t="s">
        <v>52</v>
      </c>
      <c r="G57" s="119"/>
      <c r="H57" s="119"/>
      <c r="I57" s="119"/>
      <c r="J57" s="120"/>
      <c r="K57" s="54"/>
      <c r="L57" s="56"/>
      <c r="M57" s="69" t="s">
        <v>53</v>
      </c>
      <c r="N57" s="70"/>
      <c r="O57" s="70"/>
      <c r="P57" s="70"/>
      <c r="Q57" s="70"/>
      <c r="R57" s="121" t="s">
        <v>54</v>
      </c>
      <c r="S57" s="99"/>
      <c r="T57" s="30"/>
      <c r="U57" s="2"/>
      <c r="V57" s="116" t="s">
        <v>50</v>
      </c>
      <c r="W57" s="117"/>
      <c r="X57" s="118" t="s">
        <v>51</v>
      </c>
      <c r="Y57" s="119"/>
      <c r="Z57" s="117"/>
      <c r="AA57" s="118" t="s">
        <v>52</v>
      </c>
      <c r="AB57" s="119"/>
      <c r="AC57" s="119"/>
      <c r="AD57" s="119"/>
      <c r="AE57" s="120"/>
      <c r="AF57" s="54"/>
      <c r="AG57" s="56"/>
      <c r="AH57" s="69" t="s">
        <v>53</v>
      </c>
      <c r="AI57" s="70"/>
      <c r="AJ57" s="70"/>
      <c r="AK57" s="70"/>
      <c r="AL57" s="70"/>
      <c r="AM57" s="121" t="s">
        <v>54</v>
      </c>
      <c r="AN57" s="99"/>
    </row>
    <row r="58" spans="1:40" ht="15.75" thickBot="1">
      <c r="A58" s="91" t="s">
        <v>55</v>
      </c>
      <c r="B58" s="92"/>
      <c r="C58" s="92" t="s">
        <v>56</v>
      </c>
      <c r="D58" s="92"/>
      <c r="E58" s="92"/>
      <c r="F58" s="92" t="s">
        <v>57</v>
      </c>
      <c r="G58" s="92"/>
      <c r="H58" s="92"/>
      <c r="I58" s="92"/>
      <c r="J58" s="93"/>
      <c r="K58" s="54"/>
      <c r="L58" s="56"/>
      <c r="M58" s="51" t="s">
        <v>58</v>
      </c>
      <c r="N58" s="52"/>
      <c r="O58" s="52"/>
      <c r="P58" s="52"/>
      <c r="Q58" s="52"/>
      <c r="R58" s="100" t="s">
        <v>59</v>
      </c>
      <c r="S58" s="96"/>
      <c r="T58" s="30"/>
      <c r="U58" s="2"/>
      <c r="V58" s="91" t="s">
        <v>55</v>
      </c>
      <c r="W58" s="92"/>
      <c r="X58" s="92" t="s">
        <v>56</v>
      </c>
      <c r="Y58" s="92"/>
      <c r="Z58" s="92"/>
      <c r="AA58" s="92" t="s">
        <v>57</v>
      </c>
      <c r="AB58" s="92"/>
      <c r="AC58" s="92"/>
      <c r="AD58" s="92"/>
      <c r="AE58" s="93"/>
      <c r="AF58" s="54"/>
      <c r="AG58" s="56"/>
      <c r="AH58" s="51" t="s">
        <v>58</v>
      </c>
      <c r="AI58" s="52"/>
      <c r="AJ58" s="52"/>
      <c r="AK58" s="52"/>
      <c r="AL58" s="52"/>
      <c r="AM58" s="100" t="s">
        <v>59</v>
      </c>
      <c r="AN58" s="96"/>
    </row>
    <row r="59" spans="1:40">
      <c r="A59" s="6"/>
      <c r="B59" s="8"/>
      <c r="C59" s="6"/>
      <c r="D59" s="59"/>
      <c r="E59" s="59"/>
      <c r="F59" s="6"/>
      <c r="G59" s="59"/>
      <c r="H59" s="59"/>
      <c r="I59" s="59"/>
      <c r="J59" s="6"/>
      <c r="K59" s="55"/>
      <c r="L59" s="56"/>
      <c r="M59" s="51" t="s">
        <v>60</v>
      </c>
      <c r="N59" s="52"/>
      <c r="O59" s="52"/>
      <c r="P59" s="55"/>
      <c r="Q59" s="55"/>
      <c r="R59" s="100" t="s">
        <v>61</v>
      </c>
      <c r="S59" s="96"/>
      <c r="T59" s="30"/>
      <c r="U59" s="2"/>
      <c r="V59" s="6"/>
      <c r="W59" s="8"/>
      <c r="X59" s="6"/>
      <c r="Y59" s="59"/>
      <c r="Z59" s="59"/>
      <c r="AA59" s="6"/>
      <c r="AB59" s="59"/>
      <c r="AC59" s="59"/>
      <c r="AD59" s="59"/>
      <c r="AE59" s="6"/>
      <c r="AF59" s="55"/>
      <c r="AG59" s="56"/>
      <c r="AH59" s="51" t="s">
        <v>60</v>
      </c>
      <c r="AI59" s="52"/>
      <c r="AJ59" s="52"/>
      <c r="AK59" s="55"/>
      <c r="AL59" s="55"/>
      <c r="AM59" s="100" t="s">
        <v>61</v>
      </c>
      <c r="AN59" s="96"/>
    </row>
    <row r="60" spans="1:40" ht="15.75" thickBot="1">
      <c r="A60" s="6"/>
      <c r="B60" s="6"/>
      <c r="C60" s="6"/>
      <c r="D60" s="55"/>
      <c r="E60" s="55"/>
      <c r="F60" s="6"/>
      <c r="G60" s="55"/>
      <c r="H60" s="55"/>
      <c r="I60" s="55"/>
      <c r="J60" s="6"/>
      <c r="K60" s="55"/>
      <c r="L60" s="56"/>
      <c r="M60" s="76" t="s">
        <v>62</v>
      </c>
      <c r="N60" s="77"/>
      <c r="O60" s="77"/>
      <c r="P60" s="77"/>
      <c r="Q60" s="77"/>
      <c r="R60" s="122" t="s">
        <v>63</v>
      </c>
      <c r="S60" s="123"/>
      <c r="T60" s="30"/>
      <c r="U60" s="2"/>
      <c r="V60" s="6"/>
      <c r="W60" s="6"/>
      <c r="X60" s="6"/>
      <c r="Y60" s="55"/>
      <c r="Z60" s="55"/>
      <c r="AA60" s="6"/>
      <c r="AB60" s="55"/>
      <c r="AC60" s="55"/>
      <c r="AD60" s="55"/>
      <c r="AE60" s="6"/>
      <c r="AF60" s="55"/>
      <c r="AG60" s="56"/>
      <c r="AH60" s="76" t="s">
        <v>62</v>
      </c>
      <c r="AI60" s="77"/>
      <c r="AJ60" s="77"/>
      <c r="AK60" s="77"/>
      <c r="AL60" s="77"/>
      <c r="AM60" s="122" t="s">
        <v>63</v>
      </c>
      <c r="AN60" s="123"/>
    </row>
    <row r="61" spans="1:40" ht="15.75" thickBot="1">
      <c r="A61" s="77" t="s">
        <v>64</v>
      </c>
      <c r="B61" s="77"/>
      <c r="C61" s="77"/>
      <c r="D61" s="55"/>
      <c r="E61" s="55"/>
      <c r="F61" s="6"/>
      <c r="G61" s="55"/>
      <c r="H61" s="55"/>
      <c r="I61" s="55"/>
      <c r="J61" s="6"/>
      <c r="K61" s="55"/>
      <c r="L61" s="55"/>
      <c r="M61" s="124" t="s">
        <v>65</v>
      </c>
      <c r="N61" s="124"/>
      <c r="O61" s="124"/>
      <c r="P61" s="124"/>
      <c r="Q61" s="124"/>
      <c r="R61" s="66"/>
      <c r="S61" s="66"/>
      <c r="T61" s="6"/>
      <c r="U61" s="2"/>
      <c r="V61" s="77" t="s">
        <v>64</v>
      </c>
      <c r="W61" s="77"/>
      <c r="X61" s="77"/>
      <c r="Y61" s="55"/>
      <c r="Z61" s="55"/>
      <c r="AA61" s="6"/>
      <c r="AB61" s="55"/>
      <c r="AC61" s="55"/>
      <c r="AD61" s="55"/>
      <c r="AE61" s="6"/>
      <c r="AF61" s="55"/>
      <c r="AG61" s="55"/>
      <c r="AH61" s="124" t="s">
        <v>65</v>
      </c>
      <c r="AI61" s="124"/>
      <c r="AJ61" s="124"/>
      <c r="AK61" s="124"/>
      <c r="AL61" s="124"/>
      <c r="AM61" s="66"/>
      <c r="AN61" s="66"/>
    </row>
    <row r="62" spans="1:40">
      <c r="A62" s="7"/>
      <c r="B62" s="8"/>
      <c r="C62" s="5"/>
      <c r="D62" s="54"/>
      <c r="E62" s="55"/>
      <c r="F62" s="37" t="s">
        <v>66</v>
      </c>
      <c r="G62" s="55"/>
      <c r="H62" s="55"/>
      <c r="I62" s="55"/>
      <c r="J62" s="6"/>
      <c r="K62" s="55"/>
      <c r="L62" s="56"/>
      <c r="M62" s="58"/>
      <c r="N62" s="59"/>
      <c r="O62" s="59"/>
      <c r="P62" s="59"/>
      <c r="Q62" s="59"/>
      <c r="R62" s="59"/>
      <c r="S62" s="60"/>
      <c r="T62" s="6"/>
      <c r="U62" s="2"/>
      <c r="V62" s="7"/>
      <c r="W62" s="8"/>
      <c r="X62" s="5"/>
      <c r="Y62" s="54"/>
      <c r="Z62" s="55"/>
      <c r="AA62" s="37" t="s">
        <v>66</v>
      </c>
      <c r="AB62" s="55"/>
      <c r="AC62" s="55"/>
      <c r="AD62" s="55"/>
      <c r="AE62" s="6"/>
      <c r="AF62" s="55"/>
      <c r="AG62" s="56"/>
      <c r="AH62" s="58"/>
      <c r="AI62" s="59"/>
      <c r="AJ62" s="59"/>
      <c r="AK62" s="59"/>
      <c r="AL62" s="59"/>
      <c r="AM62" s="59"/>
      <c r="AN62" s="60"/>
    </row>
    <row r="63" spans="1:40">
      <c r="A63" s="31"/>
      <c r="B63" s="6"/>
      <c r="C63" s="18"/>
      <c r="D63" s="54"/>
      <c r="E63" s="55"/>
      <c r="F63" s="37" t="s">
        <v>67</v>
      </c>
      <c r="G63" s="55"/>
      <c r="H63" s="55"/>
      <c r="I63" s="55"/>
      <c r="J63" s="6"/>
      <c r="K63" s="55"/>
      <c r="L63" s="56"/>
      <c r="M63" s="54"/>
      <c r="N63" s="55"/>
      <c r="O63" s="55"/>
      <c r="P63" s="55"/>
      <c r="Q63" s="55"/>
      <c r="R63" s="55"/>
      <c r="S63" s="56"/>
      <c r="T63" s="6"/>
      <c r="U63" s="2"/>
      <c r="V63" s="31"/>
      <c r="W63" s="6"/>
      <c r="X63" s="18"/>
      <c r="Y63" s="54"/>
      <c r="Z63" s="55"/>
      <c r="AA63" s="37" t="s">
        <v>67</v>
      </c>
      <c r="AB63" s="55"/>
      <c r="AC63" s="55"/>
      <c r="AD63" s="55"/>
      <c r="AE63" s="6"/>
      <c r="AF63" s="55"/>
      <c r="AG63" s="56"/>
      <c r="AH63" s="54"/>
      <c r="AI63" s="55"/>
      <c r="AJ63" s="55"/>
      <c r="AK63" s="55"/>
      <c r="AL63" s="55"/>
      <c r="AM63" s="55"/>
      <c r="AN63" s="56"/>
    </row>
    <row r="64" spans="1:40">
      <c r="A64" s="31"/>
      <c r="B64" s="6"/>
      <c r="C64" s="18"/>
      <c r="D64" s="54"/>
      <c r="E64" s="55"/>
      <c r="F64" s="6"/>
      <c r="G64" s="55"/>
      <c r="H64" s="55"/>
      <c r="I64" s="55"/>
      <c r="J64" s="6"/>
      <c r="K64" s="55"/>
      <c r="L64" s="56"/>
      <c r="M64" s="54"/>
      <c r="N64" s="55"/>
      <c r="O64" s="55"/>
      <c r="P64" s="55"/>
      <c r="Q64" s="55"/>
      <c r="R64" s="55"/>
      <c r="S64" s="56"/>
      <c r="T64" s="6"/>
      <c r="U64" s="2"/>
      <c r="V64" s="31"/>
      <c r="W64" s="6"/>
      <c r="X64" s="18"/>
      <c r="Y64" s="54"/>
      <c r="Z64" s="55"/>
      <c r="AA64" s="6"/>
      <c r="AB64" s="55"/>
      <c r="AC64" s="55"/>
      <c r="AD64" s="55"/>
      <c r="AE64" s="6"/>
      <c r="AF64" s="55"/>
      <c r="AG64" s="56"/>
      <c r="AH64" s="54"/>
      <c r="AI64" s="55"/>
      <c r="AJ64" s="55"/>
      <c r="AK64" s="55"/>
      <c r="AL64" s="55"/>
      <c r="AM64" s="55"/>
      <c r="AN64" s="56"/>
    </row>
    <row r="65" spans="1:40">
      <c r="A65" s="31"/>
      <c r="B65" s="6"/>
      <c r="C65" s="18"/>
      <c r="D65" s="31"/>
      <c r="E65" s="6"/>
      <c r="F65" s="6"/>
      <c r="G65" s="6"/>
      <c r="H65" s="6"/>
      <c r="I65" s="6"/>
      <c r="J65" s="6"/>
      <c r="K65" s="6"/>
      <c r="L65" s="18"/>
      <c r="M65" s="31"/>
      <c r="N65" s="6"/>
      <c r="O65" s="6"/>
      <c r="P65" s="6"/>
      <c r="Q65" s="6"/>
      <c r="R65" s="6"/>
      <c r="S65" s="18"/>
      <c r="T65" s="6"/>
      <c r="U65" s="2"/>
      <c r="V65" s="31"/>
      <c r="W65" s="6"/>
      <c r="X65" s="18"/>
      <c r="Y65" s="31"/>
      <c r="Z65" s="6"/>
      <c r="AA65" s="6"/>
      <c r="AB65" s="6"/>
      <c r="AC65" s="6"/>
      <c r="AD65" s="6"/>
      <c r="AE65" s="6"/>
      <c r="AF65" s="6"/>
      <c r="AG65" s="18"/>
      <c r="AH65" s="31"/>
      <c r="AI65" s="6"/>
      <c r="AJ65" s="6"/>
      <c r="AK65" s="6"/>
      <c r="AL65" s="6"/>
      <c r="AM65" s="6"/>
      <c r="AN65" s="18"/>
    </row>
    <row r="66" spans="1:40">
      <c r="A66" s="31"/>
      <c r="B66" s="6"/>
      <c r="C66" s="18"/>
      <c r="D66" s="31"/>
      <c r="E66" s="6"/>
      <c r="F66" s="6"/>
      <c r="G66" s="6"/>
      <c r="H66" s="6"/>
      <c r="I66" s="6"/>
      <c r="J66" s="6"/>
      <c r="K66" s="6"/>
      <c r="L66" s="18"/>
      <c r="M66" s="31"/>
      <c r="N66" s="6"/>
      <c r="O66" s="6"/>
      <c r="P66" s="6"/>
      <c r="Q66" s="6"/>
      <c r="R66" s="6"/>
      <c r="S66" s="18"/>
      <c r="T66" s="6"/>
      <c r="U66" s="2"/>
      <c r="V66" s="31"/>
      <c r="W66" s="6"/>
      <c r="X66" s="18"/>
      <c r="Y66" s="31"/>
      <c r="Z66" s="6"/>
      <c r="AA66" s="6"/>
      <c r="AB66" s="6"/>
      <c r="AC66" s="6"/>
      <c r="AD66" s="6"/>
      <c r="AE66" s="6"/>
      <c r="AF66" s="6"/>
      <c r="AG66" s="18"/>
      <c r="AH66" s="31"/>
      <c r="AI66" s="6"/>
      <c r="AJ66" s="6"/>
      <c r="AK66" s="6"/>
      <c r="AL66" s="6"/>
      <c r="AM66" s="6"/>
      <c r="AN66" s="18"/>
    </row>
    <row r="67" spans="1:40" ht="15.75" thickBot="1">
      <c r="A67" s="14"/>
      <c r="B67" s="12"/>
      <c r="C67" s="13"/>
      <c r="D67" s="54"/>
      <c r="E67" s="55"/>
      <c r="F67" s="6"/>
      <c r="G67" s="55"/>
      <c r="H67" s="55"/>
      <c r="I67" s="55"/>
      <c r="J67" s="6"/>
      <c r="K67" s="55"/>
      <c r="L67" s="56"/>
      <c r="M67" s="112"/>
      <c r="N67" s="61"/>
      <c r="O67" s="61"/>
      <c r="P67" s="61"/>
      <c r="Q67" s="61"/>
      <c r="R67" s="61"/>
      <c r="S67" s="62"/>
      <c r="T67" s="6"/>
      <c r="U67" s="2"/>
      <c r="V67" s="14"/>
      <c r="W67" s="12"/>
      <c r="X67" s="13"/>
      <c r="Y67" s="54"/>
      <c r="Z67" s="55"/>
      <c r="AA67" s="6"/>
      <c r="AB67" s="55"/>
      <c r="AC67" s="55"/>
      <c r="AD67" s="55"/>
      <c r="AE67" s="6"/>
      <c r="AF67" s="55"/>
      <c r="AG67" s="56"/>
      <c r="AH67" s="112"/>
      <c r="AI67" s="61"/>
      <c r="AJ67" s="61"/>
      <c r="AK67" s="61"/>
      <c r="AL67" s="61"/>
      <c r="AM67" s="61"/>
      <c r="AN67" s="62"/>
    </row>
  </sheetData>
  <mergeCells count="598">
    <mergeCell ref="K46:L46"/>
    <mergeCell ref="AF46:AG46"/>
    <mergeCell ref="Y64:Z64"/>
    <mergeCell ref="AB64:AD64"/>
    <mergeCell ref="AF64:AG64"/>
    <mergeCell ref="AH64:AJ64"/>
    <mergeCell ref="AK64:AL64"/>
    <mergeCell ref="AM64:AN64"/>
    <mergeCell ref="Y67:Z67"/>
    <mergeCell ref="AB67:AD67"/>
    <mergeCell ref="AF67:AG67"/>
    <mergeCell ref="AH67:AJ67"/>
    <mergeCell ref="AK67:AL67"/>
    <mergeCell ref="AM67:AN67"/>
    <mergeCell ref="Y62:Z62"/>
    <mergeCell ref="AB62:AD62"/>
    <mergeCell ref="AF62:AG62"/>
    <mergeCell ref="AH62:AJ62"/>
    <mergeCell ref="AK62:AL62"/>
    <mergeCell ref="AM62:AN62"/>
    <mergeCell ref="Y63:Z63"/>
    <mergeCell ref="AB63:AD63"/>
    <mergeCell ref="AF63:AG63"/>
    <mergeCell ref="AH63:AJ63"/>
    <mergeCell ref="AK63:AL63"/>
    <mergeCell ref="AM63:AN63"/>
    <mergeCell ref="Y60:Z60"/>
    <mergeCell ref="AB60:AD60"/>
    <mergeCell ref="AF60:AG60"/>
    <mergeCell ref="AH60:AL60"/>
    <mergeCell ref="AM60:AN60"/>
    <mergeCell ref="V61:X61"/>
    <mergeCell ref="Y61:Z61"/>
    <mergeCell ref="AB61:AD61"/>
    <mergeCell ref="AF61:AG61"/>
    <mergeCell ref="AH61:AL61"/>
    <mergeCell ref="AM61:AN61"/>
    <mergeCell ref="V58:W58"/>
    <mergeCell ref="X58:Z58"/>
    <mergeCell ref="AA58:AE58"/>
    <mergeCell ref="AF58:AG58"/>
    <mergeCell ref="AH58:AL58"/>
    <mergeCell ref="AM58:AN58"/>
    <mergeCell ref="Y59:Z59"/>
    <mergeCell ref="AB59:AD59"/>
    <mergeCell ref="AF59:AG59"/>
    <mergeCell ref="AH59:AJ59"/>
    <mergeCell ref="AK59:AL59"/>
    <mergeCell ref="AM59:AN59"/>
    <mergeCell ref="Y56:Z56"/>
    <mergeCell ref="AB56:AD56"/>
    <mergeCell ref="AF56:AG56"/>
    <mergeCell ref="AH56:AJ56"/>
    <mergeCell ref="AK56:AL56"/>
    <mergeCell ref="AM56:AN56"/>
    <mergeCell ref="V57:W57"/>
    <mergeCell ref="X57:Z57"/>
    <mergeCell ref="AA57:AE57"/>
    <mergeCell ref="AF57:AG57"/>
    <mergeCell ref="AH57:AL57"/>
    <mergeCell ref="AM57:AN57"/>
    <mergeCell ref="Y54:Z54"/>
    <mergeCell ref="AB54:AD54"/>
    <mergeCell ref="AF54:AG54"/>
    <mergeCell ref="AH54:AJ54"/>
    <mergeCell ref="AK54:AN54"/>
    <mergeCell ref="Y55:Z55"/>
    <mergeCell ref="AB55:AD55"/>
    <mergeCell ref="AF55:AG55"/>
    <mergeCell ref="AH55:AJ55"/>
    <mergeCell ref="AK55:AL55"/>
    <mergeCell ref="AM55:AN55"/>
    <mergeCell ref="Y52:Z52"/>
    <mergeCell ref="AB52:AD52"/>
    <mergeCell ref="AF52:AG52"/>
    <mergeCell ref="AH52:AJ52"/>
    <mergeCell ref="AK52:AL52"/>
    <mergeCell ref="AM52:AN52"/>
    <mergeCell ref="Y53:Z53"/>
    <mergeCell ref="AB53:AD53"/>
    <mergeCell ref="AF53:AG53"/>
    <mergeCell ref="AH53:AJ53"/>
    <mergeCell ref="AK53:AL53"/>
    <mergeCell ref="AM53:AN53"/>
    <mergeCell ref="Y50:Z50"/>
    <mergeCell ref="AB50:AD50"/>
    <mergeCell ref="AF50:AG50"/>
    <mergeCell ref="AH50:AJ50"/>
    <mergeCell ref="AK50:AL50"/>
    <mergeCell ref="AM50:AN50"/>
    <mergeCell ref="Y51:Z51"/>
    <mergeCell ref="AB51:AD51"/>
    <mergeCell ref="AF51:AG51"/>
    <mergeCell ref="AH51:AJ51"/>
    <mergeCell ref="AK51:AL51"/>
    <mergeCell ref="AM51:AN51"/>
    <mergeCell ref="Y47:Z47"/>
    <mergeCell ref="AB47:AD47"/>
    <mergeCell ref="AF47:AG47"/>
    <mergeCell ref="AH47:AJ47"/>
    <mergeCell ref="AK47:AL47"/>
    <mergeCell ref="AM47:AN47"/>
    <mergeCell ref="Y49:Z49"/>
    <mergeCell ref="AB49:AD49"/>
    <mergeCell ref="AF49:AG49"/>
    <mergeCell ref="AH49:AJ49"/>
    <mergeCell ref="AK49:AL49"/>
    <mergeCell ref="AM49:AN49"/>
    <mergeCell ref="AF42:AG42"/>
    <mergeCell ref="Y44:Z44"/>
    <mergeCell ref="AB44:AD44"/>
    <mergeCell ref="AF44:AG44"/>
    <mergeCell ref="AH44:AJ44"/>
    <mergeCell ref="AK44:AL44"/>
    <mergeCell ref="AM44:AN44"/>
    <mergeCell ref="Y45:Z45"/>
    <mergeCell ref="AB45:AD45"/>
    <mergeCell ref="AF45:AG45"/>
    <mergeCell ref="AH45:AJ45"/>
    <mergeCell ref="AK45:AL45"/>
    <mergeCell ref="AM45:AN45"/>
    <mergeCell ref="V38:W38"/>
    <mergeCell ref="Y38:Z38"/>
    <mergeCell ref="AB38:AD38"/>
    <mergeCell ref="AF38:AG38"/>
    <mergeCell ref="AH38:AJ38"/>
    <mergeCell ref="AK38:AL38"/>
    <mergeCell ref="AM38:AN38"/>
    <mergeCell ref="AF40:AG40"/>
    <mergeCell ref="AF41:AG41"/>
    <mergeCell ref="W36:X36"/>
    <mergeCell ref="Y36:Z36"/>
    <mergeCell ref="AB36:AD36"/>
    <mergeCell ref="AF36:AG36"/>
    <mergeCell ref="AH36:AJ36"/>
    <mergeCell ref="AK36:AL36"/>
    <mergeCell ref="AM36:AN36"/>
    <mergeCell ref="Y37:Z37"/>
    <mergeCell ref="AB37:AD37"/>
    <mergeCell ref="AF37:AG37"/>
    <mergeCell ref="AH37:AJ37"/>
    <mergeCell ref="AK37:AL37"/>
    <mergeCell ref="AM37:AN37"/>
    <mergeCell ref="V34:X34"/>
    <mergeCell ref="Y34:Z34"/>
    <mergeCell ref="AB34:AD34"/>
    <mergeCell ref="AF34:AG34"/>
    <mergeCell ref="AH34:AJ34"/>
    <mergeCell ref="AK34:AL34"/>
    <mergeCell ref="AM34:AN34"/>
    <mergeCell ref="Y35:Z35"/>
    <mergeCell ref="AB35:AD35"/>
    <mergeCell ref="AF35:AG35"/>
    <mergeCell ref="AH35:AJ35"/>
    <mergeCell ref="AK35:AL35"/>
    <mergeCell ref="AM35:AN35"/>
    <mergeCell ref="V32:W32"/>
    <mergeCell ref="Y32:Z32"/>
    <mergeCell ref="AB32:AD32"/>
    <mergeCell ref="AF32:AG32"/>
    <mergeCell ref="AH32:AJ32"/>
    <mergeCell ref="AK32:AL32"/>
    <mergeCell ref="AM32:AN32"/>
    <mergeCell ref="V33:X33"/>
    <mergeCell ref="Y33:Z33"/>
    <mergeCell ref="AB33:AD33"/>
    <mergeCell ref="AF33:AG33"/>
    <mergeCell ref="AH33:AJ33"/>
    <mergeCell ref="AK33:AL33"/>
    <mergeCell ref="AM33:AN33"/>
    <mergeCell ref="W30:X30"/>
    <mergeCell ref="Y30:Z30"/>
    <mergeCell ref="AB30:AD30"/>
    <mergeCell ref="AF30:AG30"/>
    <mergeCell ref="AH30:AJ30"/>
    <mergeCell ref="AK30:AL30"/>
    <mergeCell ref="AM30:AN30"/>
    <mergeCell ref="Y31:Z31"/>
    <mergeCell ref="AB31:AD31"/>
    <mergeCell ref="AF31:AG31"/>
    <mergeCell ref="AH31:AJ31"/>
    <mergeCell ref="AK31:AL31"/>
    <mergeCell ref="AM31:AN31"/>
    <mergeCell ref="Y28:Z28"/>
    <mergeCell ref="AB28:AD28"/>
    <mergeCell ref="AF28:AG28"/>
    <mergeCell ref="AH28:AJ28"/>
    <mergeCell ref="AK28:AL28"/>
    <mergeCell ref="AM28:AN28"/>
    <mergeCell ref="Y29:Z29"/>
    <mergeCell ref="AB29:AD29"/>
    <mergeCell ref="AF29:AG29"/>
    <mergeCell ref="AH29:AJ29"/>
    <mergeCell ref="AK29:AL29"/>
    <mergeCell ref="AM29:AN29"/>
    <mergeCell ref="V22:W22"/>
    <mergeCell ref="Y22:Z22"/>
    <mergeCell ref="AB22:AD22"/>
    <mergeCell ref="AF22:AG22"/>
    <mergeCell ref="AH22:AJ22"/>
    <mergeCell ref="AK22:AL22"/>
    <mergeCell ref="AM22:AN22"/>
    <mergeCell ref="V23:W23"/>
    <mergeCell ref="Y23:Z23"/>
    <mergeCell ref="AB23:AD23"/>
    <mergeCell ref="AF23:AG23"/>
    <mergeCell ref="AH23:AJ23"/>
    <mergeCell ref="AK23:AL23"/>
    <mergeCell ref="AM23:AN23"/>
    <mergeCell ref="V20:W20"/>
    <mergeCell ref="Y20:Z20"/>
    <mergeCell ref="AB20:AD20"/>
    <mergeCell ref="AF20:AG20"/>
    <mergeCell ref="AH20:AJ20"/>
    <mergeCell ref="AK20:AL20"/>
    <mergeCell ref="AM20:AN20"/>
    <mergeCell ref="V21:W21"/>
    <mergeCell ref="Y21:Z21"/>
    <mergeCell ref="AB21:AD21"/>
    <mergeCell ref="AF21:AG21"/>
    <mergeCell ref="AH21:AJ21"/>
    <mergeCell ref="AK21:AL21"/>
    <mergeCell ref="AM21:AN21"/>
    <mergeCell ref="V18:W18"/>
    <mergeCell ref="Y18:Z18"/>
    <mergeCell ref="AB18:AD18"/>
    <mergeCell ref="AF18:AG18"/>
    <mergeCell ref="AH18:AJ18"/>
    <mergeCell ref="AK18:AL18"/>
    <mergeCell ref="AM18:AN18"/>
    <mergeCell ref="V19:W19"/>
    <mergeCell ref="Y19:Z19"/>
    <mergeCell ref="AB19:AD19"/>
    <mergeCell ref="AF19:AG19"/>
    <mergeCell ref="AH19:AJ19"/>
    <mergeCell ref="AK19:AL19"/>
    <mergeCell ref="AM19:AN19"/>
    <mergeCell ref="V16:X17"/>
    <mergeCell ref="Y16:Z17"/>
    <mergeCell ref="AA16:AA17"/>
    <mergeCell ref="AB16:AG16"/>
    <mergeCell ref="AH16:AN16"/>
    <mergeCell ref="AB17:AD17"/>
    <mergeCell ref="AF17:AG17"/>
    <mergeCell ref="AH17:AJ17"/>
    <mergeCell ref="AK17:AL17"/>
    <mergeCell ref="AM17:AN17"/>
    <mergeCell ref="V13:W13"/>
    <mergeCell ref="AA13:AC13"/>
    <mergeCell ref="AD13:AF13"/>
    <mergeCell ref="AG13:AN13"/>
    <mergeCell ref="Y15:Z15"/>
    <mergeCell ref="AB15:AD15"/>
    <mergeCell ref="AF15:AG15"/>
    <mergeCell ref="AH15:AJ15"/>
    <mergeCell ref="AK15:AL15"/>
    <mergeCell ref="AM15:AN15"/>
    <mergeCell ref="V11:W11"/>
    <mergeCell ref="X11:Y11"/>
    <mergeCell ref="AA11:AC11"/>
    <mergeCell ref="AD11:AF11"/>
    <mergeCell ref="AG11:AN11"/>
    <mergeCell ref="V12:W12"/>
    <mergeCell ref="AA12:AC12"/>
    <mergeCell ref="AD12:AF12"/>
    <mergeCell ref="AG12:AK12"/>
    <mergeCell ref="AL12:AM12"/>
    <mergeCell ref="X9:Z9"/>
    <mergeCell ref="AA9:AB9"/>
    <mergeCell ref="AC9:AF9"/>
    <mergeCell ref="AG9:AN9"/>
    <mergeCell ref="V10:W10"/>
    <mergeCell ref="X10:Y10"/>
    <mergeCell ref="AA10:AC10"/>
    <mergeCell ref="AD10:AF10"/>
    <mergeCell ref="AG10:AK10"/>
    <mergeCell ref="AL10:AM10"/>
    <mergeCell ref="Y7:Z7"/>
    <mergeCell ref="AB7:AD7"/>
    <mergeCell ref="AM7:AN7"/>
    <mergeCell ref="Y8:Z8"/>
    <mergeCell ref="AB8:AD8"/>
    <mergeCell ref="AG8:AH8"/>
    <mergeCell ref="AI8:AL8"/>
    <mergeCell ref="AM8:AN8"/>
    <mergeCell ref="V5:AA5"/>
    <mergeCell ref="AB5:AD5"/>
    <mergeCell ref="AM5:AN5"/>
    <mergeCell ref="V6:AA6"/>
    <mergeCell ref="AB6:AD6"/>
    <mergeCell ref="AM6:AN6"/>
    <mergeCell ref="AK6:AL6"/>
    <mergeCell ref="V1:AN1"/>
    <mergeCell ref="V3:X3"/>
    <mergeCell ref="Y3:Z3"/>
    <mergeCell ref="AB3:AD3"/>
    <mergeCell ref="AM3:AN3"/>
    <mergeCell ref="V4:AA4"/>
    <mergeCell ref="AB4:AD4"/>
    <mergeCell ref="AM4:AN4"/>
    <mergeCell ref="D63:E63"/>
    <mergeCell ref="G63:I63"/>
    <mergeCell ref="K63:L63"/>
    <mergeCell ref="M63:O63"/>
    <mergeCell ref="P63:Q63"/>
    <mergeCell ref="R63:S63"/>
    <mergeCell ref="R61:S61"/>
    <mergeCell ref="D62:E62"/>
    <mergeCell ref="G62:I62"/>
    <mergeCell ref="K62:L62"/>
    <mergeCell ref="M62:O62"/>
    <mergeCell ref="P62:Q62"/>
    <mergeCell ref="R62:S62"/>
    <mergeCell ref="D60:E60"/>
    <mergeCell ref="G60:I60"/>
    <mergeCell ref="K60:L60"/>
    <mergeCell ref="D67:E67"/>
    <mergeCell ref="G67:I67"/>
    <mergeCell ref="K67:L67"/>
    <mergeCell ref="M67:O67"/>
    <mergeCell ref="P67:Q67"/>
    <mergeCell ref="R67:S67"/>
    <mergeCell ref="D64:E64"/>
    <mergeCell ref="G64:I64"/>
    <mergeCell ref="K64:L64"/>
    <mergeCell ref="M64:O64"/>
    <mergeCell ref="P64:Q64"/>
    <mergeCell ref="R64:S64"/>
    <mergeCell ref="M60:Q60"/>
    <mergeCell ref="R60:S60"/>
    <mergeCell ref="A61:C61"/>
    <mergeCell ref="D61:E61"/>
    <mergeCell ref="G61:I61"/>
    <mergeCell ref="K61:L61"/>
    <mergeCell ref="M61:Q61"/>
    <mergeCell ref="D59:E59"/>
    <mergeCell ref="G59:I59"/>
    <mergeCell ref="K59:L59"/>
    <mergeCell ref="M59:O59"/>
    <mergeCell ref="P59:Q59"/>
    <mergeCell ref="R59:S59"/>
    <mergeCell ref="A58:B58"/>
    <mergeCell ref="C58:E58"/>
    <mergeCell ref="F58:J58"/>
    <mergeCell ref="K58:L58"/>
    <mergeCell ref="M58:Q58"/>
    <mergeCell ref="R58:S58"/>
    <mergeCell ref="A57:B57"/>
    <mergeCell ref="C57:E57"/>
    <mergeCell ref="F57:J57"/>
    <mergeCell ref="K57:L57"/>
    <mergeCell ref="M57:Q57"/>
    <mergeCell ref="R57:S57"/>
    <mergeCell ref="R55:S55"/>
    <mergeCell ref="D56:E56"/>
    <mergeCell ref="G56:I56"/>
    <mergeCell ref="K56:L56"/>
    <mergeCell ref="M56:O56"/>
    <mergeCell ref="P56:Q56"/>
    <mergeCell ref="R56:S56"/>
    <mergeCell ref="D54:E54"/>
    <mergeCell ref="G54:I54"/>
    <mergeCell ref="K54:L54"/>
    <mergeCell ref="M54:O54"/>
    <mergeCell ref="P54:S54"/>
    <mergeCell ref="D55:E55"/>
    <mergeCell ref="G55:I55"/>
    <mergeCell ref="K55:L55"/>
    <mergeCell ref="M55:O55"/>
    <mergeCell ref="P55:Q55"/>
    <mergeCell ref="D53:E53"/>
    <mergeCell ref="G53:I53"/>
    <mergeCell ref="K53:L53"/>
    <mergeCell ref="M53:O53"/>
    <mergeCell ref="P53:Q53"/>
    <mergeCell ref="R53:S53"/>
    <mergeCell ref="D52:E52"/>
    <mergeCell ref="G52:I52"/>
    <mergeCell ref="K52:L52"/>
    <mergeCell ref="M52:O52"/>
    <mergeCell ref="P52:Q52"/>
    <mergeCell ref="R52:S52"/>
    <mergeCell ref="D51:E51"/>
    <mergeCell ref="G51:I51"/>
    <mergeCell ref="K51:L51"/>
    <mergeCell ref="M51:O51"/>
    <mergeCell ref="P51:Q51"/>
    <mergeCell ref="R51:S51"/>
    <mergeCell ref="D50:E50"/>
    <mergeCell ref="G50:I50"/>
    <mergeCell ref="K50:L50"/>
    <mergeCell ref="M50:O50"/>
    <mergeCell ref="P50:Q50"/>
    <mergeCell ref="R50:S50"/>
    <mergeCell ref="D49:E49"/>
    <mergeCell ref="G49:I49"/>
    <mergeCell ref="K49:L49"/>
    <mergeCell ref="M49:O49"/>
    <mergeCell ref="P49:Q49"/>
    <mergeCell ref="R49:S49"/>
    <mergeCell ref="D47:E47"/>
    <mergeCell ref="G47:I47"/>
    <mergeCell ref="K47:L47"/>
    <mergeCell ref="M47:O47"/>
    <mergeCell ref="P47:Q47"/>
    <mergeCell ref="R47:S47"/>
    <mergeCell ref="D45:E45"/>
    <mergeCell ref="G45:I45"/>
    <mergeCell ref="K45:L45"/>
    <mergeCell ref="M45:O45"/>
    <mergeCell ref="P45:Q45"/>
    <mergeCell ref="R45:S45"/>
    <mergeCell ref="R38:S38"/>
    <mergeCell ref="D44:E44"/>
    <mergeCell ref="G44:I44"/>
    <mergeCell ref="K44:L44"/>
    <mergeCell ref="M44:O44"/>
    <mergeCell ref="P44:Q44"/>
    <mergeCell ref="R44:S44"/>
    <mergeCell ref="K40:L40"/>
    <mergeCell ref="K41:L41"/>
    <mergeCell ref="K42:L42"/>
    <mergeCell ref="A38:B38"/>
    <mergeCell ref="D38:E38"/>
    <mergeCell ref="G38:I38"/>
    <mergeCell ref="K38:L38"/>
    <mergeCell ref="M38:O38"/>
    <mergeCell ref="P38:Q38"/>
    <mergeCell ref="R36:S36"/>
    <mergeCell ref="D37:E37"/>
    <mergeCell ref="G37:I37"/>
    <mergeCell ref="K37:L37"/>
    <mergeCell ref="M37:O37"/>
    <mergeCell ref="P37:Q37"/>
    <mergeCell ref="R37:S37"/>
    <mergeCell ref="B36:C36"/>
    <mergeCell ref="D36:E36"/>
    <mergeCell ref="G36:I36"/>
    <mergeCell ref="K36:L36"/>
    <mergeCell ref="M36:O36"/>
    <mergeCell ref="P36:Q36"/>
    <mergeCell ref="R34:S34"/>
    <mergeCell ref="D35:E35"/>
    <mergeCell ref="G35:I35"/>
    <mergeCell ref="K35:L35"/>
    <mergeCell ref="M35:O35"/>
    <mergeCell ref="P35:Q35"/>
    <mergeCell ref="R35:S35"/>
    <mergeCell ref="A34:C34"/>
    <mergeCell ref="D34:E34"/>
    <mergeCell ref="G34:I34"/>
    <mergeCell ref="K34:L34"/>
    <mergeCell ref="M34:O34"/>
    <mergeCell ref="P34:Q34"/>
    <mergeCell ref="R32:S32"/>
    <mergeCell ref="A33:C33"/>
    <mergeCell ref="D33:E33"/>
    <mergeCell ref="G33:I33"/>
    <mergeCell ref="K33:L33"/>
    <mergeCell ref="M33:O33"/>
    <mergeCell ref="P33:Q33"/>
    <mergeCell ref="R33:S33"/>
    <mergeCell ref="A32:B32"/>
    <mergeCell ref="D32:E32"/>
    <mergeCell ref="G32:I32"/>
    <mergeCell ref="K32:L32"/>
    <mergeCell ref="M32:O32"/>
    <mergeCell ref="P32:Q32"/>
    <mergeCell ref="R30:S30"/>
    <mergeCell ref="D31:E31"/>
    <mergeCell ref="G31:I31"/>
    <mergeCell ref="K31:L31"/>
    <mergeCell ref="M31:O31"/>
    <mergeCell ref="P31:Q31"/>
    <mergeCell ref="R31:S31"/>
    <mergeCell ref="B30:C30"/>
    <mergeCell ref="D30:E30"/>
    <mergeCell ref="G30:I30"/>
    <mergeCell ref="K30:L30"/>
    <mergeCell ref="M30:O30"/>
    <mergeCell ref="P30:Q30"/>
    <mergeCell ref="D29:E29"/>
    <mergeCell ref="G29:I29"/>
    <mergeCell ref="K29:L29"/>
    <mergeCell ref="M29:O29"/>
    <mergeCell ref="P29:Q29"/>
    <mergeCell ref="R29:S29"/>
    <mergeCell ref="D28:E28"/>
    <mergeCell ref="G28:I28"/>
    <mergeCell ref="K28:L28"/>
    <mergeCell ref="M28:O28"/>
    <mergeCell ref="P28:Q28"/>
    <mergeCell ref="R28:S28"/>
    <mergeCell ref="R22:S22"/>
    <mergeCell ref="A23:B23"/>
    <mergeCell ref="D23:E23"/>
    <mergeCell ref="G23:I23"/>
    <mergeCell ref="K23:L23"/>
    <mergeCell ref="M23:O23"/>
    <mergeCell ref="P23:Q23"/>
    <mergeCell ref="R23:S23"/>
    <mergeCell ref="A22:B22"/>
    <mergeCell ref="D22:E22"/>
    <mergeCell ref="G22:I22"/>
    <mergeCell ref="K22:L22"/>
    <mergeCell ref="M22:O22"/>
    <mergeCell ref="P22:Q22"/>
    <mergeCell ref="R20:S20"/>
    <mergeCell ref="A21:B21"/>
    <mergeCell ref="D21:E21"/>
    <mergeCell ref="G21:I21"/>
    <mergeCell ref="K21:L21"/>
    <mergeCell ref="M21:O21"/>
    <mergeCell ref="P21:Q21"/>
    <mergeCell ref="R21:S21"/>
    <mergeCell ref="A20:B20"/>
    <mergeCell ref="D20:E20"/>
    <mergeCell ref="G20:I20"/>
    <mergeCell ref="K20:L20"/>
    <mergeCell ref="M20:O20"/>
    <mergeCell ref="P20:Q20"/>
    <mergeCell ref="R18:S18"/>
    <mergeCell ref="A19:B19"/>
    <mergeCell ref="D19:E19"/>
    <mergeCell ref="G19:I19"/>
    <mergeCell ref="K19:L19"/>
    <mergeCell ref="M19:O19"/>
    <mergeCell ref="P19:Q19"/>
    <mergeCell ref="R19:S19"/>
    <mergeCell ref="A18:B18"/>
    <mergeCell ref="D18:E18"/>
    <mergeCell ref="G18:I18"/>
    <mergeCell ref="K18:L18"/>
    <mergeCell ref="M18:O18"/>
    <mergeCell ref="P18:Q18"/>
    <mergeCell ref="A16:C17"/>
    <mergeCell ref="D16:E17"/>
    <mergeCell ref="F16:F17"/>
    <mergeCell ref="G16:L16"/>
    <mergeCell ref="M16:S16"/>
    <mergeCell ref="G17:I17"/>
    <mergeCell ref="K17:L17"/>
    <mergeCell ref="M17:O17"/>
    <mergeCell ref="P17:Q17"/>
    <mergeCell ref="R17:S17"/>
    <mergeCell ref="D15:E15"/>
    <mergeCell ref="G15:I15"/>
    <mergeCell ref="K15:L15"/>
    <mergeCell ref="M15:O15"/>
    <mergeCell ref="P15:Q15"/>
    <mergeCell ref="R15:S15"/>
    <mergeCell ref="Q12:R12"/>
    <mergeCell ref="A13:B13"/>
    <mergeCell ref="F13:H13"/>
    <mergeCell ref="I13:K13"/>
    <mergeCell ref="L13:S13"/>
    <mergeCell ref="A11:B11"/>
    <mergeCell ref="C11:D11"/>
    <mergeCell ref="F11:H11"/>
    <mergeCell ref="I11:K11"/>
    <mergeCell ref="L11:S11"/>
    <mergeCell ref="A12:B12"/>
    <mergeCell ref="F12:H12"/>
    <mergeCell ref="I12:K12"/>
    <mergeCell ref="L12:P12"/>
    <mergeCell ref="D7:E7"/>
    <mergeCell ref="G7:I7"/>
    <mergeCell ref="R7:S7"/>
    <mergeCell ref="A10:B10"/>
    <mergeCell ref="C10:D10"/>
    <mergeCell ref="F10:H10"/>
    <mergeCell ref="I10:K10"/>
    <mergeCell ref="L10:P10"/>
    <mergeCell ref="Q10:R10"/>
    <mergeCell ref="D8:E8"/>
    <mergeCell ref="G8:I8"/>
    <mergeCell ref="L8:M8"/>
    <mergeCell ref="N8:Q8"/>
    <mergeCell ref="R8:S8"/>
    <mergeCell ref="C9:E9"/>
    <mergeCell ref="F9:G9"/>
    <mergeCell ref="H9:K9"/>
    <mergeCell ref="L9:S9"/>
    <mergeCell ref="A1:S1"/>
    <mergeCell ref="A4:F4"/>
    <mergeCell ref="G4:I4"/>
    <mergeCell ref="R4:S4"/>
    <mergeCell ref="A5:F5"/>
    <mergeCell ref="G5:I5"/>
    <mergeCell ref="R5:S5"/>
    <mergeCell ref="A6:F6"/>
    <mergeCell ref="G6:I6"/>
    <mergeCell ref="R6:S6"/>
    <mergeCell ref="P6:Q6"/>
    <mergeCell ref="A3:C3"/>
    <mergeCell ref="D3:E3"/>
    <mergeCell ref="G3:I3"/>
    <mergeCell ref="R3:S3"/>
  </mergeCells>
  <dataValidations count="1">
    <dataValidation type="list" allowBlank="1" showInputMessage="1" showErrorMessage="1" sqref="X12 C12">
      <formula1>$F$62:$F$63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Saber GHARBI</dc:creator>
  <cp:lastModifiedBy>GESTIONNAIRE1</cp:lastModifiedBy>
  <cp:lastPrinted>2017-05-09T15:16:39Z</cp:lastPrinted>
  <dcterms:created xsi:type="dcterms:W3CDTF">2017-05-10T14:12:51Z</dcterms:created>
  <dcterms:modified xsi:type="dcterms:W3CDTF">2024-12-04T12:01:02Z</dcterms:modified>
</cp:coreProperties>
</file>